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910" windowHeight="11145" activeTab="0"/>
  </bookViews>
  <sheets>
    <sheet name="Contents" sheetId="1" r:id="rId1"/>
    <sheet name="Table" sheetId="2" r:id="rId2"/>
    <sheet name="Annual Data" sheetId="3" r:id="rId3"/>
    <sheet name="Quarterly Data" sheetId="4" r:id="rId4"/>
  </sheets>
  <definedNames>
    <definedName name="_xlnm.Print_Area" localSheetId="1">'Table'!$A$1:$Q$51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<sst xmlns="http://schemas.openxmlformats.org/spreadsheetml/2006/main" count="380" uniqueCount="375">
  <si>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</si>
  <si>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</si>
  <si>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</si>
  <si>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</si>
  <si>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</si>
  <si>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</si>
  <si>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</si>
  <si>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</si>
  <si>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</si>
  <si>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</si>
  <si>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</si>
  <si>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</si>
  <si>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(2)</t>
  </si>
  <si>
    <t>Col (1):</t>
  </si>
  <si>
    <t>Col (2):</t>
  </si>
  <si>
    <t>Col (3):</t>
  </si>
  <si>
    <t>Col (4):</t>
  </si>
  <si>
    <t>Col (5):</t>
  </si>
  <si>
    <t>Col (6):</t>
  </si>
  <si>
    <t>Col (7):</t>
  </si>
  <si>
    <t>Col (8):</t>
  </si>
  <si>
    <t>Col (9):</t>
  </si>
  <si>
    <t>Col (10):</t>
  </si>
  <si>
    <t>Col (11):</t>
  </si>
  <si>
    <t>Col (12):</t>
  </si>
  <si>
    <t>Col (13):</t>
  </si>
  <si>
    <t>Potential Hours Worked (NFB sector, billions of hours)</t>
  </si>
  <si>
    <t>Total Factor Productivity Adjustments (NFB sector, index: 1992 = 100)</t>
  </si>
  <si>
    <t>Computer Quality Adjustment (NFB sector, index: 1992 = 100)</t>
  </si>
  <si>
    <t>Price Measurement Adjustment (NFB sector, index: 1992 = 100)</t>
  </si>
  <si>
    <t>Security Cost Adjustment (NFB sector, index: 1992 = 100)</t>
  </si>
  <si>
    <t>Potential Labor Producitivity (NFB sector, ratio of potential GDP to potential hours worked)</t>
  </si>
  <si>
    <t>Average Annual Growth</t>
  </si>
  <si>
    <t>Potential GDP</t>
  </si>
  <si>
    <t>Potential Labor Force</t>
  </si>
  <si>
    <t>Potential Labor Force Productivity</t>
  </si>
  <si>
    <t>Overall Economy</t>
  </si>
  <si>
    <t>Nonfarm Business Sector</t>
  </si>
  <si>
    <t>Potential Output</t>
  </si>
  <si>
    <t>Potential Hours Worked</t>
  </si>
  <si>
    <t>Capital Input</t>
  </si>
  <si>
    <t>Potential Total Factor Productivity</t>
  </si>
  <si>
    <t>Potential TFP Excluding Adjustments</t>
  </si>
  <si>
    <t>TFP Adjustments</t>
  </si>
  <si>
    <t>Computer Quality</t>
  </si>
  <si>
    <t>Price Measure Adjustment</t>
  </si>
  <si>
    <t>Contributions to Growth of Potential Output (Percentage Points)</t>
  </si>
  <si>
    <t>Potential TFP</t>
  </si>
  <si>
    <t>Total Contributions</t>
  </si>
  <si>
    <t>Memorandum:</t>
  </si>
  <si>
    <t>Potential Labor Productivity</t>
  </si>
  <si>
    <t>1951-1973</t>
  </si>
  <si>
    <t>1974-1981</t>
  </si>
  <si>
    <t>1982-1990</t>
  </si>
  <si>
    <t>1991-1995</t>
  </si>
  <si>
    <t>Projected Average</t>
  </si>
  <si>
    <t>Annual Growth</t>
  </si>
  <si>
    <t>SOURCE:</t>
  </si>
  <si>
    <t>Congressional Budget Office.</t>
  </si>
  <si>
    <t>Overall Average</t>
  </si>
  <si>
    <t>CBO assumes that the growth rate of potential total factor productivity (TFP) changed after the business-cycle peaks of 1973, 1981, and 1990 and again after 1995.</t>
  </si>
  <si>
    <t>NOTES:</t>
  </si>
  <si>
    <t>Line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</si>
  <si>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</si>
  <si>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</si>
  <si>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</si>
  <si>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</si>
  <si>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</si>
  <si>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</si>
  <si>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</si>
  <si>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</si>
  <si>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</si>
  <si>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</si>
  <si>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</si>
  <si>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</si>
  <si>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</si>
  <si>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</si>
  <si>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</si>
  <si>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</si>
  <si>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2003-2013</t>
  </si>
  <si>
    <t>1951-2002</t>
  </si>
  <si>
    <t>1996-2002</t>
  </si>
  <si>
    <t>LABEL</t>
  </si>
  <si>
    <t>Projected Average Annual Growth</t>
  </si>
  <si>
    <t>2003-2008</t>
  </si>
  <si>
    <t>CBO's Estimates of Potential GDP and the Nonaccelerating Inflation Rate of Unemployment</t>
  </si>
  <si>
    <t>Real</t>
  </si>
  <si>
    <t>Nominal</t>
  </si>
  <si>
    <t>NAIRU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</si>
  <si>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</si>
  <si>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</si>
  <si>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</si>
  <si>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</si>
  <si>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</si>
  <si>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</si>
  <si>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</si>
  <si>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</si>
  <si>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</si>
  <si>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</si>
  <si>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</si>
  <si>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</si>
  <si>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</si>
  <si>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</si>
  <si>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</si>
  <si>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</si>
  <si>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</si>
  <si>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</si>
  <si>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</si>
  <si>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</si>
  <si>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</si>
  <si>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</si>
  <si>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</si>
  <si>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</si>
  <si>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</si>
  <si>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</si>
  <si>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</si>
  <si>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</si>
  <si>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</si>
  <si>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</si>
  <si>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</si>
  <si>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</si>
  <si>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</si>
  <si>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</si>
  <si>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</si>
  <si>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</si>
  <si>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</si>
  <si>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</si>
  <si>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</si>
  <si>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</si>
  <si>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</si>
  <si>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</si>
  <si>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</si>
  <si>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</si>
  <si>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</si>
  <si>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</si>
  <si>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</si>
  <si>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</si>
  <si>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</si>
  <si>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</si>
  <si>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</si>
  <si>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</si>
  <si>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</si>
  <si>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</si>
  <si>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</si>
  <si>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</si>
  <si>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</si>
  <si>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</si>
  <si>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</si>
  <si>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</si>
  <si>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</si>
  <si>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</si>
  <si>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</si>
  <si>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</si>
  <si>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</si>
  <si>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</si>
  <si>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</si>
  <si>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</si>
  <si>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</si>
  <si>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</si>
  <si>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</si>
  <si>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</si>
  <si>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</si>
  <si>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</si>
  <si>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</si>
  <si>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</si>
  <si>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</si>
  <si>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</si>
  <si>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</si>
  <si>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</si>
  <si>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</si>
  <si>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</si>
  <si>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</si>
  <si>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</si>
  <si>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</si>
  <si>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</si>
  <si>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</si>
  <si>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</si>
  <si>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</si>
  <si>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</si>
  <si>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</si>
  <si>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</si>
  <si>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</si>
  <si>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</si>
  <si>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</si>
  <si>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</si>
  <si>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</si>
  <si>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</si>
  <si>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</si>
  <si>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</si>
  <si>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</si>
  <si>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</si>
  <si>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</si>
  <si>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</si>
  <si>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</si>
  <si>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</si>
  <si>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</si>
  <si>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</si>
  <si>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</si>
  <si>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</si>
  <si>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</si>
  <si>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</si>
  <si>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</si>
  <si>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</si>
  <si>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</si>
  <si>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</si>
  <si>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</si>
  <si>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</si>
  <si>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</si>
  <si>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</si>
  <si>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</si>
  <si>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</si>
  <si>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</si>
  <si>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</si>
  <si>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</si>
  <si>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</si>
  <si>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</si>
  <si>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</si>
  <si>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</si>
  <si>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</si>
  <si>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</si>
  <si>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</si>
  <si>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</si>
  <si>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</si>
  <si>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</si>
  <si>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</si>
  <si>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</si>
  <si>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</si>
  <si>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</si>
  <si>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</si>
  <si>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</si>
  <si>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</si>
  <si>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</si>
  <si>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</si>
  <si>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</si>
  <si>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</si>
  <si>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</si>
  <si>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</si>
  <si>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</si>
  <si>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</si>
  <si>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</si>
  <si>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</si>
  <si>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</si>
  <si>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</si>
  <si>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</si>
  <si>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</si>
  <si>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</si>
  <si>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</si>
  <si>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</si>
  <si>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</si>
  <si>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</si>
  <si>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</si>
  <si>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</si>
  <si>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</si>
  <si>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</si>
  <si>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</si>
  <si>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</si>
  <si>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</si>
  <si>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</si>
  <si>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</si>
  <si>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</si>
  <si>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</si>
  <si>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</si>
  <si>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</si>
  <si>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</si>
  <si>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</si>
  <si>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</si>
  <si>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</si>
  <si>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</si>
  <si>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</si>
  <si>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</si>
  <si>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</si>
  <si>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</si>
  <si>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</si>
  <si>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</si>
  <si>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</si>
  <si>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</si>
  <si>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</si>
  <si>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</si>
  <si>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</si>
  <si>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</si>
  <si>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</si>
  <si>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</si>
  <si>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</si>
  <si>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</si>
  <si>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</si>
  <si>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</si>
  <si>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</si>
  <si>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</si>
  <si>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</si>
  <si>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</si>
  <si>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</si>
  <si>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</si>
  <si>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</si>
  <si>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</si>
  <si>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</si>
  <si>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</si>
  <si>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</si>
  <si>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</si>
  <si>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</si>
  <si>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</si>
  <si>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</si>
  <si>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</si>
  <si>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</si>
  <si>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</si>
  <si>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</si>
  <si>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</si>
  <si>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</si>
  <si>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</si>
  <si>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</si>
  <si>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</si>
  <si>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</si>
  <si>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</si>
  <si>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</si>
  <si>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</si>
  <si>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</si>
  <si>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</si>
  <si>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</si>
  <si>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</si>
  <si>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</si>
  <si>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</si>
  <si>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</si>
  <si>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</si>
  <si>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</si>
  <si>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</si>
  <si>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</si>
  <si>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</si>
  <si>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</si>
  <si>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</si>
  <si>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</si>
  <si>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</si>
  <si>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</si>
  <si>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</si>
  <si>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</si>
  <si>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</si>
  <si>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</si>
  <si>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</si>
  <si>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</si>
  <si>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</si>
  <si>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</si>
  <si>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</si>
  <si>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</si>
  <si>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</si>
  <si>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</si>
  <si>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</si>
  <si>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</si>
  <si>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</si>
  <si>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</si>
  <si>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</si>
  <si>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</si>
  <si>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r>
      <t xml:space="preserve">For details about the construction of the potential series, see </t>
    </r>
    <r>
      <rPr>
        <i/>
        <u val="single"/>
        <sz val="10"/>
        <color indexed="12"/>
        <rFont val="Arial"/>
        <family val="2"/>
      </rPr>
      <t>CBO's Method for Estimating Potential Output: An Update</t>
    </r>
    <r>
      <rPr>
        <u val="single"/>
        <sz val="10"/>
        <color indexed="12"/>
        <rFont val="Arial"/>
        <family val="0"/>
      </rPr>
      <t>, August 2001.</t>
    </r>
  </si>
  <si>
    <t>Source: CBO.</t>
  </si>
  <si>
    <t>Line 3 is the ratio of potential GDP to the potential labor force.</t>
  </si>
  <si>
    <t>Lines 4 and 16 differ slightly for computational reasons.</t>
  </si>
  <si>
    <t>Note: The quarterly estimates of potential GDP are constructed by mechanical interpolation of the annual data shown in Annual Data sheet.</t>
  </si>
  <si>
    <t>2009-2013</t>
  </si>
  <si>
    <t>Backup Data for Table 2-4, Key Assumptions in CBO’s Projection of Potential GDP (By calendar year, in percent)</t>
  </si>
  <si>
    <r>
      <t>The Budget and Economic Outlook: An Update, August</t>
    </r>
    <r>
      <rPr>
        <b/>
        <sz val="10"/>
        <rFont val="Arial"/>
        <family val="2"/>
      </rPr>
      <t xml:space="preserve"> 2003</t>
    </r>
  </si>
  <si>
    <t>Line 16 is the estimated trend in the ratio of output to hours worked in the nonfarm business sector.</t>
  </si>
  <si>
    <t>Line 12 equals line 5 times the contribution of labor to output (0.7).</t>
  </si>
  <si>
    <t>Line 13 equals line 6 times the contribution of capital to output (0.3).</t>
  </si>
  <si>
    <t>Potential GDP (Overall economy, billions of chained-1996 dollars)</t>
  </si>
  <si>
    <t>Potential Labor Force Productivity (Overall economy, ratio of potential GDP to the potential labor force)</t>
  </si>
  <si>
    <t>Potential GDP (Nonfarm business sector, billions of chained-1996 dollars)</t>
  </si>
  <si>
    <t>Potential Labor Force (Overall economy, millions of persons)</t>
  </si>
  <si>
    <t>Index of Capital Services (NFB sector, index: 1992 = 100), Lagged One Year</t>
  </si>
  <si>
    <r>
      <t xml:space="preserve">Data Underlying Table 2-4: "Key Assumptions in CBO's Projection of Potential Output" (By calendar year), </t>
    </r>
    <r>
      <rPr>
        <b/>
        <i/>
        <sz val="10"/>
        <rFont val="Arial"/>
        <family val="2"/>
      </rPr>
      <t>The Budget and Economic Outlook: An Update, August 2003</t>
    </r>
  </si>
  <si>
    <t>Potential Total Factor Productivity (NFB sector, index: 1992 actual = 100)</t>
  </si>
  <si>
    <t>Potential Total Factor Productivity Excluding Adjustments (NFB sector, index: 1992 actual = 100)</t>
  </si>
  <si>
    <t>Contents</t>
  </si>
  <si>
    <t>Table 2-4. Key Inputs in CBO's Projection of Potential GDP</t>
  </si>
  <si>
    <t>Annual Data</t>
  </si>
  <si>
    <t>Quarterly Data</t>
  </si>
  <si>
    <t>On January 6, 2020, CBO reposted this file with corrections to Table 2-4 and Annual Data.</t>
  </si>
  <si>
    <r>
      <t xml:space="preserve">In Table 2-4 of its August 2003 report </t>
    </r>
    <r>
      <rPr>
        <i/>
        <sz val="11"/>
        <color indexed="8"/>
        <rFont val="Arial"/>
        <family val="2"/>
      </rPr>
      <t>The Budget and Economic Outlook: An Update, August 2003</t>
    </r>
    <r>
      <rPr>
        <sz val="11"/>
        <color indexed="8"/>
        <rFont val="Arial"/>
        <family val="2"/>
      </rPr>
      <t>, CBO presents the key inputs in its projection of potential gross domestic product. That table is reproduced here and presented along with the annual and quarterly data that underlie it.</t>
    </r>
  </si>
  <si>
    <t>www.cbo.gov/publication/14691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</si>
</sst>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  <numFmt numFmtId="167" formatCode="0.000"/>
    <numFmt numFmtId="168" formatCode="0.0000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0"/>
      <color indexed="12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53" applyFont="1" applyAlignment="1" applyProtection="1">
      <alignment/>
      <protection/>
    </xf>
    <xf numFmtId="0" fontId="8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53" applyFont="1" applyAlignment="1" applyProtection="1">
      <alignment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publication/1469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showdoc.cfm?index=3020&amp;sequence=0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130.57421875" style="0" customWidth="1"/>
  </cols>
  <sheetData>
    <row r="1" ht="15" customHeight="1">
      <c r="A1" s="24" t="s">
        <v>373</v>
      </c>
    </row>
    <row r="2" ht="15" customHeight="1">
      <c r="A2" s="29" t="s">
        <v>374</v>
      </c>
    </row>
    <row r="3" ht="15" customHeight="1">
      <c r="A3" s="25"/>
    </row>
    <row r="4" ht="15" customHeight="1">
      <c r="A4" s="25"/>
    </row>
    <row r="5" ht="15" customHeight="1">
      <c r="A5" s="26" t="s">
        <v>372</v>
      </c>
    </row>
    <row r="6" ht="15" customHeight="1">
      <c r="A6" s="26"/>
    </row>
    <row r="9" ht="15" customHeight="1">
      <c r="A9" s="27" t="s">
        <v>368</v>
      </c>
    </row>
    <row r="10" ht="6" customHeight="1">
      <c r="A10" s="28"/>
    </row>
    <row r="11" ht="15" customHeight="1">
      <c r="A11" s="29" t="s">
        <v>369</v>
      </c>
    </row>
    <row r="12" ht="15" customHeight="1">
      <c r="A12" s="29" t="s">
        <v>370</v>
      </c>
    </row>
    <row r="13" ht="15" customHeight="1">
      <c r="A13" s="29" t="s">
        <v>371</v>
      </c>
    </row>
  </sheetData>
  <sheetProtection/>
  <hyperlinks>
    <hyperlink ref="A2" r:id="rId1" display="www.cbo.gov/publication/14691"/>
    <hyperlink ref="A11" location="Table!A1" display="Table 2-3. Key Inputs in CBO's Projection of Potential GDP"/>
    <hyperlink ref="A12" location="'Annual Data'!A1" display="Supplemental Table 1. Data Underlying CBO's Projection of Potential GDP (Annual)"/>
    <hyperlink ref="A13" location="'Quarterly Data'!A1" display="Supplemental Table 2. Potential GDP and Natural Rate of Unemployment (Quarterly)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zoomScalePageLayoutView="0" workbookViewId="0" topLeftCell="A1">
      <pane xSplit="5" ySplit="7" topLeftCell="F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8515625" defaultRowHeight="12.75"/>
  <cols>
    <col min="1" max="1" width="4.57421875" style="4" customWidth="1"/>
    <col min="2" max="2" width="4.7109375" style="4" customWidth="1"/>
    <col min="3" max="3" width="4.57421875" style="4" customWidth="1"/>
    <col min="4" max="4" width="5.28125" style="4" customWidth="1"/>
    <col min="5" max="5" width="24.140625" style="4" customWidth="1"/>
    <col min="6" max="7" width="9.57421875" style="4" customWidth="1"/>
    <col min="8" max="8" width="9.8515625" style="4" customWidth="1"/>
    <col min="9" max="9" width="9.28125" style="4" customWidth="1"/>
    <col min="10" max="10" width="9.57421875" style="4" customWidth="1"/>
    <col min="11" max="11" width="10.57421875" style="4" customWidth="1"/>
    <col min="12" max="12" width="4.8515625" style="4" customWidth="1"/>
    <col min="13" max="13" width="14.421875" style="4" customWidth="1"/>
    <col min="14" max="14" width="11.421875" style="4" customWidth="1"/>
    <col min="15" max="15" width="9.8515625" style="4" customWidth="1"/>
    <col min="16" max="16384" width="8.8515625" style="4" customWidth="1"/>
  </cols>
  <sheetData>
    <row r="1" spans="2:11" ht="12.75">
      <c r="B1" s="7" t="s">
        <v>355</v>
      </c>
      <c r="C1" s="7"/>
      <c r="D1" s="7"/>
      <c r="E1" s="7"/>
      <c r="F1" s="7"/>
      <c r="G1" s="7"/>
      <c r="H1" s="7"/>
      <c r="I1" s="7"/>
      <c r="J1" s="7"/>
      <c r="K1" s="7"/>
    </row>
    <row r="2" ht="12.75">
      <c r="B2" s="23" t="s">
        <v>356</v>
      </c>
    </row>
    <row r="3" ht="12.75">
      <c r="B3" s="23"/>
    </row>
    <row r="4" spans="7:10" ht="12.75">
      <c r="G4" s="36" t="s">
        <v>32</v>
      </c>
      <c r="H4" s="36"/>
      <c r="I4" s="36"/>
      <c r="J4" s="36"/>
    </row>
    <row r="5" spans="11:15" ht="12.75">
      <c r="K5" s="5" t="s">
        <v>59</v>
      </c>
      <c r="L5" s="8"/>
      <c r="M5" s="15" t="s">
        <v>83</v>
      </c>
      <c r="N5" s="15" t="s">
        <v>83</v>
      </c>
      <c r="O5" s="5" t="s">
        <v>55</v>
      </c>
    </row>
    <row r="6" spans="11:15" ht="12.75">
      <c r="K6" s="5" t="s">
        <v>56</v>
      </c>
      <c r="L6" s="8"/>
      <c r="M6" s="15" t="s">
        <v>84</v>
      </c>
      <c r="N6" s="15" t="s">
        <v>354</v>
      </c>
      <c r="O6" s="5" t="s">
        <v>56</v>
      </c>
    </row>
    <row r="7" spans="1:15" ht="12.75">
      <c r="A7" s="5" t="s">
        <v>62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81</v>
      </c>
      <c r="K7" s="5" t="s">
        <v>80</v>
      </c>
      <c r="O7" s="5" t="s">
        <v>79</v>
      </c>
    </row>
    <row r="9" spans="7:8" ht="12.75">
      <c r="G9" s="30" t="s">
        <v>36</v>
      </c>
      <c r="H9" s="30"/>
    </row>
    <row r="11" spans="1:15" ht="12.75">
      <c r="A11" s="9" t="s">
        <v>63</v>
      </c>
      <c r="B11" s="30" t="s">
        <v>33</v>
      </c>
      <c r="C11" s="30"/>
      <c r="D11" s="33"/>
      <c r="E11" s="33"/>
      <c r="F11" s="11">
        <f>+(('Annual Data'!B43/'Annual Data'!B20)^(1/23)-1)*100</f>
        <v>3.856893941150341</v>
      </c>
      <c r="G11" s="11">
        <f>+(('Annual Data'!B51/'Annual Data'!B43)^(1/8)-1)*100</f>
        <v>3.273649337097817</v>
      </c>
      <c r="H11" s="11">
        <f>+(('Annual Data'!B60/'Annual Data'!B51)^(1/9)-1)*100</f>
        <v>2.958094258717825</v>
      </c>
      <c r="I11" s="11">
        <f>+(('Annual Data'!B65/'Annual Data'!B60)^(1/5)-1)*100</f>
        <v>2.584341198939688</v>
      </c>
      <c r="J11" s="13">
        <f>+(('Annual Data'!B72/'Annual Data'!B65)^(1/7)-1)*100</f>
        <v>3.2808142577339217</v>
      </c>
      <c r="K11" s="11">
        <f>+(('Annual Data'!B72/'Annual Data'!B20)^(1/52)-1)*100</f>
        <v>3.4107518590410946</v>
      </c>
      <c r="L11" s="11"/>
      <c r="M11" s="13">
        <f>+(('Annual Data'!B$78/'Annual Data'!B$72)^(1/6)-1)*100</f>
        <v>3.0131216257217375</v>
      </c>
      <c r="N11" s="13">
        <f>+(('Annual Data'!B$83/'Annual Data'!B$78)^(1/5)-1)*100</f>
        <v>2.6772258508521496</v>
      </c>
      <c r="O11" s="13">
        <f>+(('Annual Data'!B$83/'Annual Data'!B$72)^(1/11)-1)*100</f>
        <v>2.8603057236923357</v>
      </c>
    </row>
    <row r="12" spans="1:15" ht="12.75">
      <c r="A12" s="9" t="s">
        <v>64</v>
      </c>
      <c r="B12" s="32" t="s">
        <v>34</v>
      </c>
      <c r="C12" s="32"/>
      <c r="D12" s="32"/>
      <c r="E12" s="33"/>
      <c r="F12" s="11">
        <f>+(('Annual Data'!C43/'Annual Data'!C20)^(1/23)-1)*100</f>
        <v>1.623067654453525</v>
      </c>
      <c r="G12" s="11">
        <f>+(('Annual Data'!C51/'Annual Data'!C43)^(1/8)-1)*100</f>
        <v>2.5038782547771143</v>
      </c>
      <c r="H12" s="11">
        <f>+(('Annual Data'!C60/'Annual Data'!C51)^(1/9)-1)*100</f>
        <v>1.5901664549015537</v>
      </c>
      <c r="I12" s="11">
        <f>+(('Annual Data'!C65/'Annual Data'!C60)^(1/5)-1)*100</f>
        <v>1.251870682231182</v>
      </c>
      <c r="J12" s="11">
        <f>+(('Annual Data'!C72/'Annual Data'!C65)^(1/7)-1)*100</f>
        <v>1.2612405904176338</v>
      </c>
      <c r="K12" s="11">
        <f>+(('Annual Data'!C72/'Annual Data'!C20)^(1/52)-1)*100</f>
        <v>1.6677557843955748</v>
      </c>
      <c r="L12" s="11"/>
      <c r="M12" s="13">
        <f>+(('Annual Data'!C$78/'Annual Data'!C$72)^(1/6)-1)*100</f>
        <v>1.1821864721213382</v>
      </c>
      <c r="N12" s="13">
        <f>+(('Annual Data'!C$83/'Annual Data'!C$78)^(1/5)-1)*100</f>
        <v>0.7029905767242273</v>
      </c>
      <c r="O12" s="13">
        <f>+(('Annual Data'!C$83/'Annual Data'!C$72)^(1/11)-1)*100</f>
        <v>0.9640881298158988</v>
      </c>
    </row>
    <row r="13" spans="1:15" ht="12.75">
      <c r="A13" s="9" t="s">
        <v>65</v>
      </c>
      <c r="B13" s="30" t="s">
        <v>35</v>
      </c>
      <c r="C13" s="30"/>
      <c r="D13" s="30"/>
      <c r="E13" s="30"/>
      <c r="F13" s="11">
        <f>+(('Annual Data'!D43/'Annual Data'!D20)^(1/23)-1)*100</f>
        <v>2.1981488438161056</v>
      </c>
      <c r="G13" s="11">
        <f>+(('Annual Data'!D51/'Annual Data'!D43)^(1/8)-1)*100</f>
        <v>0.7509677637829615</v>
      </c>
      <c r="H13" s="13">
        <f>+(('Annual Data'!D60/'Annual Data'!D51)^(1/9)-1)*100</f>
        <v>1.346515958730632</v>
      </c>
      <c r="I13" s="13">
        <f>+(('Annual Data'!D65/'Annual Data'!D60)^(1/5)-1)*100</f>
        <v>1.3159959492405893</v>
      </c>
      <c r="J13" s="13">
        <f>+(('Annual Data'!D72/'Annual Data'!D65)^(1/7)-1)*100</f>
        <v>1.9944192422894025</v>
      </c>
      <c r="K13" s="13">
        <f>+(('Annual Data'!D72/'Annual Data'!D20)^(1/52)-1)*100</f>
        <v>1.714404002722203</v>
      </c>
      <c r="L13" s="11"/>
      <c r="M13" s="13">
        <f>+(('Annual Data'!D$78/'Annual Data'!D$72)^(1/6)-1)*100</f>
        <v>1.8095429812686303</v>
      </c>
      <c r="N13" s="13">
        <f>+(('Annual Data'!D$83/'Annual Data'!D$78)^(1/5)-1)*100</f>
        <v>1.960453470966117</v>
      </c>
      <c r="O13" s="13">
        <f>+(('Annual Data'!D$83/'Annual Data'!D$72)^(1/11)-1)*100</f>
        <v>1.8781109491509573</v>
      </c>
    </row>
    <row r="14" spans="1:15" ht="12.75">
      <c r="A14" s="9"/>
      <c r="B14" s="7"/>
      <c r="C14" s="7"/>
      <c r="D14" s="7"/>
      <c r="E14" s="7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9"/>
      <c r="B15" s="5"/>
      <c r="C15" s="5"/>
      <c r="D15" s="5"/>
      <c r="E15" s="5"/>
      <c r="F15" s="14"/>
      <c r="G15" s="37" t="s">
        <v>37</v>
      </c>
      <c r="H15" s="37"/>
      <c r="I15" s="37"/>
      <c r="J15" s="14"/>
      <c r="K15" s="14"/>
      <c r="L15" s="14"/>
      <c r="M15" s="14"/>
      <c r="N15" s="14"/>
      <c r="O15" s="14"/>
    </row>
    <row r="16" spans="1:15" ht="12.75">
      <c r="A16" s="9"/>
      <c r="B16" s="5"/>
      <c r="C16" s="5"/>
      <c r="D16" s="5"/>
      <c r="E16" s="5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9" t="s">
        <v>66</v>
      </c>
      <c r="B17" s="32" t="s">
        <v>38</v>
      </c>
      <c r="C17" s="32"/>
      <c r="D17" s="32"/>
      <c r="E17" s="32"/>
      <c r="F17" s="11">
        <f>+(('Annual Data'!E43/'Annual Data'!E20)^(1/23)-1)*100</f>
        <v>4.0222114264823805</v>
      </c>
      <c r="G17" s="11">
        <f>+(('Annual Data'!E51/'Annual Data'!E43)^(1/8)-1)*100</f>
        <v>3.632932460900462</v>
      </c>
      <c r="H17" s="11">
        <f>+(('Annual Data'!E60/'Annual Data'!E51)^(1/9)-1)*100</f>
        <v>3.1151728530864453</v>
      </c>
      <c r="I17" s="11">
        <f>+(('Annual Data'!E65/'Annual Data'!E60)^(1/5)-1)*100</f>
        <v>2.95905673660688</v>
      </c>
      <c r="J17" s="11">
        <f>+(('Annual Data'!E72/'Annual Data'!E65)^(1/7)-1)*100</f>
        <v>3.798947170234279</v>
      </c>
      <c r="K17" s="11">
        <f>+(('Annual Data'!E72/'Annual Data'!E20)^(1/52)-1)*100</f>
        <v>3.6722845155825246</v>
      </c>
      <c r="L17" s="11"/>
      <c r="M17" s="13">
        <f>+(('Annual Data'!E$78/'Annual Data'!E$72)^(1/6)-1)*100</f>
        <v>3.3611303802420167</v>
      </c>
      <c r="N17" s="13">
        <f>+(('Annual Data'!E$83/'Annual Data'!E$78)^(1/5)-1)*100</f>
        <v>3.077334675118437</v>
      </c>
      <c r="O17" s="13">
        <f>+(('Annual Data'!E$83/'Annual Data'!E$72)^(1/11)-1)*100</f>
        <v>3.232035599338068</v>
      </c>
    </row>
    <row r="18" spans="1:15" ht="12.75">
      <c r="A18" s="9" t="s">
        <v>67</v>
      </c>
      <c r="B18" s="32" t="s">
        <v>39</v>
      </c>
      <c r="C18" s="32"/>
      <c r="D18" s="32"/>
      <c r="E18" s="32"/>
      <c r="F18" s="11">
        <f>+(('Annual Data'!F43/'Annual Data'!F20)^(1/23)-1)*100</f>
        <v>1.2949752164785</v>
      </c>
      <c r="G18" s="11">
        <f>+(('Annual Data'!F51/'Annual Data'!F43)^(1/8)-1)*100</f>
        <v>2.2215111354912276</v>
      </c>
      <c r="H18" s="11">
        <f>+(('Annual Data'!F60/'Annual Data'!F51)^(1/9)-1)*100</f>
        <v>1.5402851183066613</v>
      </c>
      <c r="I18" s="11">
        <f>+(('Annual Data'!F65/'Annual Data'!F60)^(1/5)-1)*100</f>
        <v>1.4219872551151758</v>
      </c>
      <c r="J18" s="11">
        <f>+(('Annual Data'!F72/'Annual Data'!F65)^(1/7)-1)*100</f>
        <v>1.4287599030063491</v>
      </c>
      <c r="K18" s="11">
        <f>+(('Annual Data'!F72/'Annual Data'!F20)^(1/52)-1)*100</f>
        <v>1.5097073104116232</v>
      </c>
      <c r="L18" s="11"/>
      <c r="M18" s="13">
        <f>+(('Annual Data'!F$78/'Annual Data'!F$72)^(1/6)-1)*100</f>
        <v>1.3043539180098485</v>
      </c>
      <c r="N18" s="13">
        <f>+(('Annual Data'!F$83/'Annual Data'!F$78)^(1/5)-1)*100</f>
        <v>0.8363425149691572</v>
      </c>
      <c r="O18" s="13">
        <f>+(('Annual Data'!F$83/'Annual Data'!F$72)^(1/11)-1)*100</f>
        <v>1.0913527878300133</v>
      </c>
    </row>
    <row r="19" spans="1:15" ht="12.75">
      <c r="A19" s="9" t="s">
        <v>68</v>
      </c>
      <c r="B19" s="32" t="s">
        <v>40</v>
      </c>
      <c r="C19" s="32"/>
      <c r="D19" s="32"/>
      <c r="E19" s="32"/>
      <c r="F19" s="13">
        <f>+(('Annual Data'!G43/'Annual Data'!G20)^(1/23)-1)*100</f>
        <v>3.6956532867820746</v>
      </c>
      <c r="G19" s="13">
        <f>+(('Annual Data'!G51/'Annual Data'!G43)^(1/8)-1)*100</f>
        <v>4.369287741369687</v>
      </c>
      <c r="H19" s="13">
        <f>+(('Annual Data'!G60/'Annual Data'!G51)^(1/9)-1)*100</f>
        <v>3.6407521082036043</v>
      </c>
      <c r="I19" s="13">
        <f>+(('Annual Data'!G65/'Annual Data'!G60)^(1/5)-1)*100</f>
        <v>2.532228451276297</v>
      </c>
      <c r="J19" s="13">
        <f>+(('Annual Data'!G72/'Annual Data'!G65)^(1/7)-1)*100</f>
        <v>4.8538894350831585</v>
      </c>
      <c r="K19" s="13">
        <f>+(('Annual Data'!G72/'Annual Data'!G20)^(1/52)-1)*100</f>
        <v>3.832091233221324</v>
      </c>
      <c r="L19" s="13"/>
      <c r="M19" s="13">
        <f>+(('Annual Data'!G$78/'Annual Data'!G$72)^(1/6)-1)*100</f>
        <v>3.513033194367998</v>
      </c>
      <c r="N19" s="13">
        <f>+(('Annual Data'!G$83/'Annual Data'!G$78)^(1/5)-1)*100</f>
        <v>4.114692460689784</v>
      </c>
      <c r="O19" s="13">
        <f>+(('Annual Data'!G$83/'Annual Data'!G$72)^(1/11)-1)*100</f>
        <v>3.786082449431194</v>
      </c>
    </row>
    <row r="20" spans="1:15" ht="12.75">
      <c r="A20" s="9" t="s">
        <v>69</v>
      </c>
      <c r="B20" s="32" t="s">
        <v>41</v>
      </c>
      <c r="C20" s="32"/>
      <c r="D20" s="32"/>
      <c r="E20" s="32"/>
      <c r="F20" s="11">
        <f>+(('Annual Data'!H43/'Annual Data'!H20)^(1/23)-1)*100</f>
        <v>1.9800087581480108</v>
      </c>
      <c r="G20" s="11">
        <f>+(('Annual Data'!H51/'Annual Data'!H43)^(1/8)-1)*100</f>
        <v>0.7705673948540603</v>
      </c>
      <c r="H20" s="11">
        <f>+(('Annual Data'!H60/'Annual Data'!H51)^(1/9)-1)*100</f>
        <v>0.9349250444632196</v>
      </c>
      <c r="I20" s="11">
        <f>+(('Annual Data'!H65/'Annual Data'!H60)^(1/5)-1)*100</f>
        <v>1.1542951917272726</v>
      </c>
      <c r="J20" s="11">
        <f>+(('Annual Data'!H72/'Annual Data'!H65)^(1/7)-1)*100</f>
        <v>1.344640192335067</v>
      </c>
      <c r="K20" s="11">
        <f>+(('Annual Data'!H72/'Annual Data'!H20)^(1/52)-1)*100</f>
        <v>1.4468973138625385</v>
      </c>
      <c r="L20" s="11"/>
      <c r="M20" s="13">
        <f>+(('Annual Data'!H$78/'Annual Data'!H$72)^(1/6)-1)*100</f>
        <v>1.3164934666078265</v>
      </c>
      <c r="N20" s="13">
        <f>+(('Annual Data'!H$83/'Annual Data'!H$78)^(1/5)-1)*100</f>
        <v>1.322167949399411</v>
      </c>
      <c r="O20" s="13">
        <f>+(('Annual Data'!H$83/'Annual Data'!H$72)^(1/11)-1)*100</f>
        <v>1.3190727375703926</v>
      </c>
    </row>
    <row r="21" spans="1:15" ht="12.75">
      <c r="A21" s="9" t="s">
        <v>70</v>
      </c>
      <c r="B21" s="5"/>
      <c r="C21" s="32" t="s">
        <v>42</v>
      </c>
      <c r="D21" s="32"/>
      <c r="E21" s="32"/>
      <c r="F21" s="11">
        <f>+(('Annual Data'!I43/'Annual Data'!I20)^(1/23)-1)*100</f>
        <v>1.9845506377893285</v>
      </c>
      <c r="G21" s="11">
        <f>+(('Annual Data'!I51/'Annual Data'!I43)^(1/8)-1)*100</f>
        <v>0.6858779030439965</v>
      </c>
      <c r="H21" s="11">
        <f>+(('Annual Data'!I60/'Annual Data'!I51)^(1/9)-1)*100</f>
        <v>0.998569483363676</v>
      </c>
      <c r="I21" s="11">
        <f>+(('Annual Data'!I65/'Annual Data'!I60)^(1/5)-1)*100</f>
        <v>1.1192409212763543</v>
      </c>
      <c r="J21" s="11">
        <f>+(('Annual Data'!I72/'Annual Data'!I65)^(1/7)-1)*100</f>
        <v>1.1206015178228723</v>
      </c>
      <c r="K21" s="11">
        <f>+(('Annual Data'!I72/'Annual Data'!I20)^(1/52)-1)*100</f>
        <v>1.4132430734872248</v>
      </c>
      <c r="L21" s="11"/>
      <c r="M21" s="13">
        <f>+(('Annual Data'!I$78/'Annual Data'!I$72)^(1/6)-1)*100</f>
        <v>1.120595976561578</v>
      </c>
      <c r="N21" s="13">
        <f>+(('Annual Data'!I$83/'Annual Data'!I$78)^(1/5)-1)*100</f>
        <v>1.1205950651455243</v>
      </c>
      <c r="O21" s="13">
        <f>+(('Annual Data'!I$83/'Annual Data'!I$72)^(1/11)-1)*100</f>
        <v>1.1205955622815456</v>
      </c>
    </row>
    <row r="22" spans="1:15" ht="12.75">
      <c r="A22" s="9" t="s">
        <v>71</v>
      </c>
      <c r="B22" s="5"/>
      <c r="C22" s="32" t="s">
        <v>43</v>
      </c>
      <c r="D22" s="32"/>
      <c r="E22" s="32"/>
      <c r="F22" s="11">
        <f>+(('Annual Data'!J43/'Annual Data'!J20)^(1/23)-1)*100</f>
        <v>0</v>
      </c>
      <c r="G22" s="11">
        <f>+(('Annual Data'!J51/'Annual Data'!J43)^(1/8)-1)*100</f>
        <v>0</v>
      </c>
      <c r="H22" s="11">
        <f>+(('Annual Data'!J60/'Annual Data'!J51)^(1/9)-1)*100</f>
        <v>0</v>
      </c>
      <c r="I22" s="11">
        <f>+(('Annual Data'!J65/'Annual Data'!J60)^(1/5)-1)*100</f>
        <v>0.032920465162744605</v>
      </c>
      <c r="J22" s="11">
        <f>+(('Annual Data'!J72/'Annual Data'!J65)^(1/7)-1)*100</f>
        <v>0.22250657201545732</v>
      </c>
      <c r="K22" s="11">
        <f>+(('Annual Data'!J72/'Annual Data'!J20)^(1/52)-1)*100</f>
        <v>0.03308991556236762</v>
      </c>
      <c r="L22" s="11"/>
      <c r="M22" s="13">
        <f>+(('Annual Data'!J$78/'Annual Data'!J$72)^(1/6)-1)*100</f>
        <v>0.1991837040327571</v>
      </c>
      <c r="N22" s="13">
        <f>+(('Annual Data'!J$83/'Annual Data'!J$78)^(1/5)-1)*100</f>
        <v>0.19933406012468957</v>
      </c>
      <c r="O22" s="13">
        <f>+(('Annual Data'!J$83/'Annual Data'!J$72)^(1/11)-1)*100</f>
        <v>0.1992520476829407</v>
      </c>
    </row>
    <row r="23" spans="1:15" ht="12.75">
      <c r="A23" s="9" t="s">
        <v>72</v>
      </c>
      <c r="B23" s="5"/>
      <c r="C23" s="5"/>
      <c r="D23" s="32" t="s">
        <v>44</v>
      </c>
      <c r="E23" s="32"/>
      <c r="F23" s="11">
        <f>+(('Annual Data'!K43/'Annual Data'!K20)^(1/23)-1)*100</f>
        <v>0</v>
      </c>
      <c r="G23" s="11">
        <f>+(('Annual Data'!K51/'Annual Data'!K43)^(1/8)-1)*100</f>
        <v>0</v>
      </c>
      <c r="H23" s="11">
        <f>+(('Annual Data'!K60/'Annual Data'!K51)^(1/9)-1)*100</f>
        <v>0</v>
      </c>
      <c r="I23" s="11">
        <f>+(('Annual Data'!K65/'Annual Data'!K60)^(1/5)-1)*100</f>
        <v>0.001359963009517351</v>
      </c>
      <c r="J23" s="11">
        <f>+(('Annual Data'!K72/'Annual Data'!K65)^(1/7)-1)*100</f>
        <v>0.13538251851228367</v>
      </c>
      <c r="K23" s="11">
        <f>+(('Annual Data'!K72/'Annual Data'!K20)^(1/52)-1)*100</f>
        <v>0.018344691699523352</v>
      </c>
      <c r="L23" s="11"/>
      <c r="M23" s="13">
        <f>+(('Annual Data'!K$78/'Annual Data'!K$72)^(1/6)-1)*100</f>
        <v>0.07995551373203291</v>
      </c>
      <c r="N23" s="13">
        <f>+(('Annual Data'!K$83/'Annual Data'!K$78)^(1/5)-1)*100</f>
        <v>0.0799362162113404</v>
      </c>
      <c r="O23" s="13">
        <f>+(('Annual Data'!K$83/'Annual Data'!K$72)^(1/11)-1)*100</f>
        <v>0.07994674213125386</v>
      </c>
    </row>
    <row r="24" spans="1:15" ht="12.75">
      <c r="A24" s="9" t="s">
        <v>73</v>
      </c>
      <c r="B24" s="5"/>
      <c r="C24" s="5"/>
      <c r="D24" s="32" t="s">
        <v>45</v>
      </c>
      <c r="E24" s="32"/>
      <c r="F24" s="11">
        <f>+(('Annual Data'!L43/'Annual Data'!L20)^(1/23)-1)*100</f>
        <v>0</v>
      </c>
      <c r="G24" s="11">
        <f>+(('Annual Data'!L51/'Annual Data'!L43)^(1/8)-1)*100</f>
        <v>0</v>
      </c>
      <c r="H24" s="11">
        <f>+(('Annual Data'!L60/'Annual Data'!L51)^(1/9)-1)*100</f>
        <v>0</v>
      </c>
      <c r="I24" s="11">
        <f>+(('Annual Data'!L65/'Annual Data'!L60)^(1/5)-1)*100</f>
        <v>0.03156007294791152</v>
      </c>
      <c r="J24" s="11">
        <f>+(('Annual Data'!L72/'Annual Data'!L65)^(1/7)-1)*100</f>
        <v>0.10545588497525848</v>
      </c>
      <c r="K24" s="11">
        <f>+(('Annual Data'!L72/'Annual Data'!L20)^(1/52)-1)*100</f>
        <v>0.01722413134186418</v>
      </c>
      <c r="L24" s="11"/>
      <c r="M24" s="13">
        <f>+(('Annual Data'!L$78/'Annual Data'!L$72)^(1/6)-1)*100</f>
        <v>0.14917883951111044</v>
      </c>
      <c r="N24" s="13">
        <f>+(('Annual Data'!L$83/'Annual Data'!L$78)^(1/5)-1)*100</f>
        <v>0.14934779841484502</v>
      </c>
      <c r="O24" s="13">
        <f>+(('Annual Data'!L$83/'Annual Data'!L$72)^(1/11)-1)*100</f>
        <v>0.14925563897747463</v>
      </c>
    </row>
    <row r="25" spans="1:15" ht="12.75">
      <c r="A25" s="9"/>
      <c r="B25" s="5"/>
      <c r="C25" s="5"/>
      <c r="D25" s="5"/>
      <c r="E25" s="5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5" ht="12.75">
      <c r="B26" s="5" t="s">
        <v>46</v>
      </c>
      <c r="C26" s="5"/>
      <c r="D26" s="5"/>
      <c r="E26" s="5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9" t="s">
        <v>74</v>
      </c>
      <c r="B27" s="5"/>
      <c r="C27" s="32" t="s">
        <v>39</v>
      </c>
      <c r="D27" s="32"/>
      <c r="E27" s="32"/>
      <c r="F27" s="11">
        <f aca="true" t="shared" si="0" ref="F27:K27">0.7*F18</f>
        <v>0.9064826515349499</v>
      </c>
      <c r="G27" s="11">
        <f t="shared" si="0"/>
        <v>1.5550577948438593</v>
      </c>
      <c r="H27" s="11">
        <f t="shared" si="0"/>
        <v>1.0781995828146629</v>
      </c>
      <c r="I27" s="11">
        <f t="shared" si="0"/>
        <v>0.9953910785806229</v>
      </c>
      <c r="J27" s="11">
        <f t="shared" si="0"/>
        <v>1.0001319321044444</v>
      </c>
      <c r="K27" s="11">
        <f t="shared" si="0"/>
        <v>1.0567951172881362</v>
      </c>
      <c r="L27" s="11"/>
      <c r="M27" s="11">
        <f>0.7*M18</f>
        <v>0.9130477426068938</v>
      </c>
      <c r="N27" s="11">
        <f>0.7*N18</f>
        <v>0.5854397604784101</v>
      </c>
      <c r="O27" s="11">
        <f>0.7*O18</f>
        <v>0.7639469514810093</v>
      </c>
    </row>
    <row r="28" spans="1:15" ht="12.75">
      <c r="A28" s="9" t="s">
        <v>75</v>
      </c>
      <c r="B28" s="5"/>
      <c r="C28" s="32" t="s">
        <v>40</v>
      </c>
      <c r="D28" s="32"/>
      <c r="E28" s="32"/>
      <c r="F28" s="11">
        <f aca="true" t="shared" si="1" ref="F28:K28">0.3*F19</f>
        <v>1.1086959860346224</v>
      </c>
      <c r="G28" s="11">
        <f t="shared" si="1"/>
        <v>1.3107863224109062</v>
      </c>
      <c r="H28" s="13">
        <f t="shared" si="1"/>
        <v>1.0922256324610813</v>
      </c>
      <c r="I28" s="11">
        <f t="shared" si="1"/>
        <v>0.7596685353828891</v>
      </c>
      <c r="J28" s="13">
        <f t="shared" si="1"/>
        <v>1.4561668305249476</v>
      </c>
      <c r="K28" s="13">
        <f t="shared" si="1"/>
        <v>1.1496273699663973</v>
      </c>
      <c r="L28" s="11"/>
      <c r="M28" s="11">
        <f>0.3*M19</f>
        <v>1.0539099583103995</v>
      </c>
      <c r="N28" s="11">
        <f>0.3*N19</f>
        <v>1.2344077382069352</v>
      </c>
      <c r="O28" s="11">
        <f>0.3*O19</f>
        <v>1.1358247348293582</v>
      </c>
    </row>
    <row r="29" spans="1:15" ht="12.75">
      <c r="A29" s="9" t="s">
        <v>76</v>
      </c>
      <c r="B29" s="5"/>
      <c r="C29" s="32" t="s">
        <v>47</v>
      </c>
      <c r="D29" s="32"/>
      <c r="E29" s="32"/>
      <c r="F29" s="12">
        <f aca="true" t="shared" si="2" ref="F29:K29">F20</f>
        <v>1.9800087581480108</v>
      </c>
      <c r="G29" s="12">
        <f t="shared" si="2"/>
        <v>0.7705673948540603</v>
      </c>
      <c r="H29" s="12">
        <f t="shared" si="2"/>
        <v>0.9349250444632196</v>
      </c>
      <c r="I29" s="12">
        <f t="shared" si="2"/>
        <v>1.1542951917272726</v>
      </c>
      <c r="J29" s="12">
        <f t="shared" si="2"/>
        <v>1.344640192335067</v>
      </c>
      <c r="K29" s="12">
        <f t="shared" si="2"/>
        <v>1.4468973138625385</v>
      </c>
      <c r="L29" s="12"/>
      <c r="M29" s="12">
        <f>M20</f>
        <v>1.3164934666078265</v>
      </c>
      <c r="N29" s="12">
        <f>N20</f>
        <v>1.322167949399411</v>
      </c>
      <c r="O29" s="12">
        <f>O20</f>
        <v>1.3190727375703926</v>
      </c>
    </row>
    <row r="30" spans="1:15" ht="12.75">
      <c r="A30" s="9"/>
      <c r="B30" s="5"/>
      <c r="C30" s="5"/>
      <c r="D30" s="5"/>
      <c r="E30" s="5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2.75">
      <c r="A31" s="9" t="s">
        <v>77</v>
      </c>
      <c r="B31" s="5"/>
      <c r="C31" s="32" t="s">
        <v>48</v>
      </c>
      <c r="D31" s="32"/>
      <c r="E31" s="32"/>
      <c r="F31" s="11">
        <f aca="true" t="shared" si="3" ref="F31:K31">SUM(F27:F29)</f>
        <v>3.995187395717583</v>
      </c>
      <c r="G31" s="11">
        <f t="shared" si="3"/>
        <v>3.636411512108826</v>
      </c>
      <c r="H31" s="11">
        <f t="shared" si="3"/>
        <v>3.1053502597389637</v>
      </c>
      <c r="I31" s="13">
        <f t="shared" si="3"/>
        <v>2.9093548056907848</v>
      </c>
      <c r="J31" s="13">
        <f t="shared" si="3"/>
        <v>3.800938954964459</v>
      </c>
      <c r="K31" s="13">
        <f t="shared" si="3"/>
        <v>3.653319801117072</v>
      </c>
      <c r="L31" s="11"/>
      <c r="M31" s="13">
        <f>SUM(M27:M29)</f>
        <v>3.28345116752512</v>
      </c>
      <c r="N31" s="13">
        <f>SUM(N27:N29)</f>
        <v>3.142015448084756</v>
      </c>
      <c r="O31" s="13">
        <f>SUM(O27:O29)</f>
        <v>3.21884442388076</v>
      </c>
    </row>
    <row r="32" spans="1:15" ht="12.75">
      <c r="A32" s="9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2.75">
      <c r="A33" s="9"/>
      <c r="B33" s="32" t="s">
        <v>49</v>
      </c>
      <c r="C33" s="33"/>
      <c r="D33" s="33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3.5" thickBot="1">
      <c r="A34" s="6" t="s">
        <v>78</v>
      </c>
      <c r="B34" s="34" t="s">
        <v>50</v>
      </c>
      <c r="C34" s="35"/>
      <c r="D34" s="35"/>
      <c r="E34" s="35"/>
      <c r="F34" s="11">
        <f>+(('Annual Data'!N43/'Annual Data'!N20)^(1/23)-1)*100</f>
        <v>2.692370677000988</v>
      </c>
      <c r="G34" s="11">
        <f>+(('Annual Data'!N51/'Annual Data'!N43)^(1/8)-1)*100</f>
        <v>1.380747857990916</v>
      </c>
      <c r="H34" s="11">
        <f>+(('Annual Data'!N60/'Annual Data'!N51)^(1/9)-1)*100</f>
        <v>1.5509979442591248</v>
      </c>
      <c r="I34" s="11">
        <f>+(('Annual Data'!N65/'Annual Data'!N60)^(1/5)-1)*100</f>
        <v>1.5155189945405212</v>
      </c>
      <c r="J34" s="11">
        <f>+(('Annual Data'!N72/'Annual Data'!N65)^(1/7)-1)*100</f>
        <v>2.33680000573262</v>
      </c>
      <c r="K34" s="11">
        <f>+(('Annual Data'!N72/'Annual Data'!N20)^(1/52)-1)*100</f>
        <v>2.1304141864559423</v>
      </c>
      <c r="L34" s="11"/>
      <c r="M34" s="13">
        <f>+(('Annual Data'!N$78/'Annual Data'!N$72)^(1/6)-1)*100</f>
        <v>2.0302942397686374</v>
      </c>
      <c r="N34" s="11">
        <f>+(('Annual Data'!N83/'Annual Data'!N78)^(1/5)-1)*100</f>
        <v>2.2224052402700645</v>
      </c>
      <c r="O34" s="11">
        <f>+(('Annual Data'!N83/'Annual Data'!N72)^(1/11)-1)*100</f>
        <v>2.117572623645625</v>
      </c>
    </row>
    <row r="35" spans="1:3" ht="30" customHeight="1">
      <c r="A35" s="38" t="s">
        <v>57</v>
      </c>
      <c r="B35" s="39"/>
      <c r="C35" s="5" t="s">
        <v>58</v>
      </c>
    </row>
    <row r="36" ht="14.25" customHeight="1"/>
    <row r="37" spans="1:9" ht="14.25" customHeight="1">
      <c r="A37" s="32" t="s">
        <v>61</v>
      </c>
      <c r="B37" s="33"/>
      <c r="C37" s="31" t="s">
        <v>60</v>
      </c>
      <c r="D37" s="31"/>
      <c r="E37" s="31"/>
      <c r="F37" s="31"/>
      <c r="G37" s="31"/>
      <c r="H37" s="31"/>
      <c r="I37" s="31"/>
    </row>
    <row r="38" spans="3:9" ht="12.75">
      <c r="C38" s="31"/>
      <c r="D38" s="31"/>
      <c r="E38" s="31"/>
      <c r="F38" s="31"/>
      <c r="G38" s="31"/>
      <c r="H38" s="31"/>
      <c r="I38" s="31"/>
    </row>
    <row r="39" spans="3:9" ht="12.75">
      <c r="C39" s="31"/>
      <c r="D39" s="31"/>
      <c r="E39" s="31"/>
      <c r="F39" s="31"/>
      <c r="G39" s="31"/>
      <c r="H39" s="31"/>
      <c r="I39" s="31"/>
    </row>
    <row r="40" spans="3:5" ht="12.75">
      <c r="C40" s="10"/>
      <c r="D40" s="10"/>
      <c r="E40" s="10"/>
    </row>
    <row r="41" ht="12.75">
      <c r="C41" s="5" t="s">
        <v>351</v>
      </c>
    </row>
    <row r="42" ht="12.75">
      <c r="C42" s="5" t="s">
        <v>358</v>
      </c>
    </row>
    <row r="43" ht="12.75">
      <c r="C43" s="5" t="s">
        <v>359</v>
      </c>
    </row>
    <row r="44" ht="12.75">
      <c r="C44" s="5" t="s">
        <v>357</v>
      </c>
    </row>
    <row r="45" ht="12.75">
      <c r="C45" s="5" t="s">
        <v>352</v>
      </c>
    </row>
    <row r="46" spans="2:11" ht="12.75"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2:11" ht="12.75"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2:11" ht="12.75"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2:11" ht="12.75"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1" ht="12.75">
      <c r="B51" s="5"/>
    </row>
    <row r="52" spans="3:12" ht="12.75"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3:12" ht="12.75"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3:12" ht="12.75"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3:12" ht="12.75"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7" ht="12.75">
      <c r="C57" s="5"/>
    </row>
    <row r="69" ht="12.75">
      <c r="A69" s="4" t="s">
        <v>82</v>
      </c>
    </row>
  </sheetData>
  <sheetProtection/>
  <mergeCells count="31">
    <mergeCell ref="C52:L52"/>
    <mergeCell ref="C53:L53"/>
    <mergeCell ref="C54:L54"/>
    <mergeCell ref="C55:L55"/>
    <mergeCell ref="G9:H9"/>
    <mergeCell ref="G15:I15"/>
    <mergeCell ref="B13:E13"/>
    <mergeCell ref="B20:E20"/>
    <mergeCell ref="A35:B35"/>
    <mergeCell ref="C21:E21"/>
    <mergeCell ref="G4:J4"/>
    <mergeCell ref="B12:E12"/>
    <mergeCell ref="B11:E11"/>
    <mergeCell ref="B17:E17"/>
    <mergeCell ref="B18:E18"/>
    <mergeCell ref="B19:E19"/>
    <mergeCell ref="C22:E22"/>
    <mergeCell ref="D23:E23"/>
    <mergeCell ref="D24:E24"/>
    <mergeCell ref="C31:E31"/>
    <mergeCell ref="B33:D33"/>
    <mergeCell ref="B34:E34"/>
    <mergeCell ref="C27:E27"/>
    <mergeCell ref="C28:E28"/>
    <mergeCell ref="C29:E29"/>
    <mergeCell ref="B49:K49"/>
    <mergeCell ref="B47:K47"/>
    <mergeCell ref="B48:K48"/>
    <mergeCell ref="C37:I39"/>
    <mergeCell ref="B46:K46"/>
    <mergeCell ref="A37:B37"/>
  </mergeCells>
  <printOptions/>
  <pageMargins left="0.25" right="0.25" top="0.5" bottom="0.5" header="0" footer="0"/>
  <pageSetup fitToHeight="1" fitToWidth="1" horizontalDpi="1200" verticalDpi="12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"/>
    </sheetView>
  </sheetViews>
  <sheetFormatPr defaultColWidth="9.140625" defaultRowHeight="12.75"/>
  <cols>
    <col min="2" max="2" width="9.00390625" style="0" bestFit="1" customWidth="1"/>
    <col min="5" max="5" width="12.57421875" style="0" bestFit="1" customWidth="1"/>
    <col min="6" max="6" width="10.00390625" style="0" bestFit="1" customWidth="1"/>
    <col min="7" max="7" width="9.00390625" style="0" bestFit="1" customWidth="1"/>
    <col min="9" max="9" width="11.140625" style="0" bestFit="1" customWidth="1"/>
    <col min="10" max="10" width="10.28125" style="0" bestFit="1" customWidth="1"/>
    <col min="11" max="11" width="10.8515625" style="0" bestFit="1" customWidth="1"/>
    <col min="12" max="12" width="9.8515625" style="0" bestFit="1" customWidth="1"/>
    <col min="13" max="13" width="10.7109375" style="0" bestFit="1" customWidth="1"/>
    <col min="14" max="14" width="12.421875" style="0" bestFit="1" customWidth="1"/>
  </cols>
  <sheetData>
    <row r="1" ht="12.75">
      <c r="A1" s="1" t="s">
        <v>365</v>
      </c>
    </row>
    <row r="2" ht="12.75">
      <c r="A2" s="22" t="s">
        <v>349</v>
      </c>
    </row>
    <row r="3" ht="12.75">
      <c r="A3" s="22"/>
    </row>
    <row r="4" spans="1:2" ht="12.75">
      <c r="A4" s="1" t="s">
        <v>13</v>
      </c>
      <c r="B4" s="1" t="s">
        <v>360</v>
      </c>
    </row>
    <row r="5" spans="1:2" ht="12.75">
      <c r="A5" s="1" t="s">
        <v>14</v>
      </c>
      <c r="B5" s="1" t="s">
        <v>363</v>
      </c>
    </row>
    <row r="6" spans="1:12" ht="12.75">
      <c r="A6" s="1" t="s">
        <v>15</v>
      </c>
      <c r="B6" s="1" t="s">
        <v>361</v>
      </c>
      <c r="L6" s="20"/>
    </row>
    <row r="7" spans="1:2" ht="12.75">
      <c r="A7" s="1" t="s">
        <v>16</v>
      </c>
      <c r="B7" s="1" t="s">
        <v>362</v>
      </c>
    </row>
    <row r="8" spans="1:2" ht="12.75">
      <c r="A8" s="1" t="s">
        <v>17</v>
      </c>
      <c r="B8" s="1" t="s">
        <v>26</v>
      </c>
    </row>
    <row r="9" spans="1:2" ht="12.75">
      <c r="A9" s="1" t="s">
        <v>18</v>
      </c>
      <c r="B9" s="1" t="s">
        <v>364</v>
      </c>
    </row>
    <row r="10" spans="1:2" ht="12.75">
      <c r="A10" s="1" t="s">
        <v>19</v>
      </c>
      <c r="B10" s="1" t="s">
        <v>366</v>
      </c>
    </row>
    <row r="11" spans="1:2" ht="12.75">
      <c r="A11" s="1" t="s">
        <v>20</v>
      </c>
      <c r="B11" s="1" t="s">
        <v>367</v>
      </c>
    </row>
    <row r="12" spans="1:2" ht="12.75">
      <c r="A12" s="1" t="s">
        <v>21</v>
      </c>
      <c r="B12" s="1" t="s">
        <v>27</v>
      </c>
    </row>
    <row r="13" spans="1:2" ht="12.75">
      <c r="A13" s="1" t="s">
        <v>22</v>
      </c>
      <c r="B13" s="1" t="s">
        <v>28</v>
      </c>
    </row>
    <row r="14" spans="1:2" ht="12.75">
      <c r="A14" s="1" t="s">
        <v>23</v>
      </c>
      <c r="B14" s="1" t="s">
        <v>29</v>
      </c>
    </row>
    <row r="15" spans="1:2" ht="12.75">
      <c r="A15" s="1" t="s">
        <v>24</v>
      </c>
      <c r="B15" s="1" t="s">
        <v>30</v>
      </c>
    </row>
    <row r="16" spans="1:2" ht="12.75">
      <c r="A16" s="1" t="s">
        <v>25</v>
      </c>
      <c r="B16" s="1" t="s">
        <v>31</v>
      </c>
    </row>
    <row r="17" ht="12.75">
      <c r="A17" s="1"/>
    </row>
    <row r="18" spans="1:14" ht="12.75">
      <c r="A18" s="1"/>
      <c r="B18" s="3" t="s">
        <v>0</v>
      </c>
      <c r="C18" s="3" t="s">
        <v>12</v>
      </c>
      <c r="D18" s="3" t="s">
        <v>1</v>
      </c>
      <c r="E18" s="3" t="s">
        <v>2</v>
      </c>
      <c r="F18" s="3" t="s">
        <v>3</v>
      </c>
      <c r="G18" s="3" t="s">
        <v>4</v>
      </c>
      <c r="H18" s="3" t="s">
        <v>5</v>
      </c>
      <c r="I18" s="3" t="s">
        <v>6</v>
      </c>
      <c r="J18" s="3" t="s">
        <v>7</v>
      </c>
      <c r="K18" s="3" t="s">
        <v>8</v>
      </c>
      <c r="L18" s="3" t="s">
        <v>9</v>
      </c>
      <c r="M18" s="3" t="s">
        <v>10</v>
      </c>
      <c r="N18" s="3" t="s">
        <v>11</v>
      </c>
    </row>
    <row r="19" spans="1:14" ht="12.75">
      <c r="A19" s="2">
        <v>1949</v>
      </c>
      <c r="B19" s="20">
        <v>1595.93327075041</v>
      </c>
      <c r="C19" s="20">
        <v>61.465575</v>
      </c>
      <c r="D19" s="20">
        <v>25.9646683651852</v>
      </c>
      <c r="E19" s="20">
        <v>1076.44746716767</v>
      </c>
      <c r="F19" s="20">
        <v>86.0559605772983</v>
      </c>
      <c r="G19" s="20">
        <v>20.6313200535141</v>
      </c>
      <c r="H19" s="20">
        <v>50.1126564607536</v>
      </c>
      <c r="I19" s="20">
        <v>50.09742</v>
      </c>
      <c r="J19" s="20">
        <v>100</v>
      </c>
      <c r="K19" s="20">
        <v>100</v>
      </c>
      <c r="L19" s="20">
        <v>100</v>
      </c>
      <c r="M19" s="20">
        <v>100</v>
      </c>
      <c r="N19" s="20">
        <v>12.508691553106</v>
      </c>
    </row>
    <row r="20" spans="1:14" ht="12.75">
      <c r="A20" s="2">
        <v>1950</v>
      </c>
      <c r="B20" s="20">
        <v>1668.73754205014</v>
      </c>
      <c r="C20" s="20">
        <v>61.687495</v>
      </c>
      <c r="D20" s="20">
        <v>27.0514719725633</v>
      </c>
      <c r="E20" s="20">
        <v>1122.55658217776</v>
      </c>
      <c r="F20" s="20">
        <v>87.0321286405918</v>
      </c>
      <c r="G20" s="20">
        <v>20.9500594676721</v>
      </c>
      <c r="H20" s="20">
        <v>51.4726197879087</v>
      </c>
      <c r="I20" s="20">
        <v>51.45523</v>
      </c>
      <c r="J20" s="20">
        <v>100</v>
      </c>
      <c r="K20" s="20">
        <v>100</v>
      </c>
      <c r="L20" s="20">
        <v>100</v>
      </c>
      <c r="M20" s="20">
        <v>100</v>
      </c>
      <c r="N20" s="20">
        <v>12.898185988458</v>
      </c>
    </row>
    <row r="21" spans="1:14" ht="12.75">
      <c r="A21" s="2">
        <v>1951</v>
      </c>
      <c r="B21" s="20">
        <v>1749.47853542247</v>
      </c>
      <c r="C21" s="20">
        <v>61.9102225</v>
      </c>
      <c r="D21" s="20">
        <v>28.2583144556211</v>
      </c>
      <c r="E21" s="20">
        <v>1173.08220399174</v>
      </c>
      <c r="F21" s="20">
        <v>88.0232711913082</v>
      </c>
      <c r="G21" s="20">
        <v>21.7893008020032</v>
      </c>
      <c r="H21" s="20">
        <v>52.859593302719</v>
      </c>
      <c r="I21" s="20">
        <v>52.84984</v>
      </c>
      <c r="J21" s="20">
        <v>100</v>
      </c>
      <c r="K21" s="20">
        <v>100</v>
      </c>
      <c r="L21" s="20">
        <v>100</v>
      </c>
      <c r="M21" s="20">
        <v>100</v>
      </c>
      <c r="N21" s="20">
        <v>13.3269553393692</v>
      </c>
    </row>
    <row r="22" spans="1:14" ht="12.75">
      <c r="A22" s="2">
        <v>1952</v>
      </c>
      <c r="B22" s="20">
        <v>1831.22612905547</v>
      </c>
      <c r="C22" s="20">
        <v>62.1337475</v>
      </c>
      <c r="D22" s="20">
        <v>29.4723270804722</v>
      </c>
      <c r="E22" s="20">
        <v>1224.82225180336</v>
      </c>
      <c r="F22" s="20">
        <v>89.0705504244608</v>
      </c>
      <c r="G22" s="20">
        <v>22.7271310115738</v>
      </c>
      <c r="H22" s="20">
        <v>54.1701352652865</v>
      </c>
      <c r="I22" s="20">
        <v>54.28225</v>
      </c>
      <c r="J22" s="20">
        <v>100</v>
      </c>
      <c r="K22" s="20">
        <v>100</v>
      </c>
      <c r="L22" s="20">
        <v>100</v>
      </c>
      <c r="M22" s="20">
        <v>100</v>
      </c>
      <c r="N22" s="20">
        <v>13.7511472194405</v>
      </c>
    </row>
    <row r="23" spans="1:14" ht="12.75">
      <c r="A23" s="2">
        <v>1953</v>
      </c>
      <c r="B23" s="20">
        <v>1905.06800433079</v>
      </c>
      <c r="C23" s="20">
        <v>62.684565</v>
      </c>
      <c r="D23" s="20">
        <v>30.3913412230074</v>
      </c>
      <c r="E23" s="20">
        <v>1273.01238621018</v>
      </c>
      <c r="F23" s="20">
        <v>90.2249722785829</v>
      </c>
      <c r="G23" s="20">
        <v>23.3294171985438</v>
      </c>
      <c r="H23" s="20">
        <v>55.2727288622107</v>
      </c>
      <c r="I23" s="20">
        <v>55.45898</v>
      </c>
      <c r="J23" s="20">
        <v>100</v>
      </c>
      <c r="K23" s="20">
        <v>100</v>
      </c>
      <c r="L23" s="20">
        <v>100</v>
      </c>
      <c r="M23" s="20">
        <v>100</v>
      </c>
      <c r="N23" s="20">
        <v>14.1093131320624</v>
      </c>
    </row>
    <row r="24" spans="1:14" ht="12.75">
      <c r="A24" s="2">
        <v>1954</v>
      </c>
      <c r="B24" s="20">
        <v>1968.16451743068</v>
      </c>
      <c r="C24" s="20">
        <v>63.79112</v>
      </c>
      <c r="D24" s="20">
        <v>30.8532679380873</v>
      </c>
      <c r="E24" s="20">
        <v>1315.91206832371</v>
      </c>
      <c r="F24" s="20">
        <v>91.4912182809835</v>
      </c>
      <c r="G24" s="20">
        <v>24.0042466978303</v>
      </c>
      <c r="H24" s="20">
        <v>56.1555276029146</v>
      </c>
      <c r="I24" s="20">
        <v>56.16653</v>
      </c>
      <c r="J24" s="20">
        <v>100</v>
      </c>
      <c r="K24" s="20">
        <v>100</v>
      </c>
      <c r="L24" s="20">
        <v>100</v>
      </c>
      <c r="M24" s="20">
        <v>100</v>
      </c>
      <c r="N24" s="20">
        <v>14.3829330623005</v>
      </c>
    </row>
    <row r="25" spans="1:14" ht="12.75">
      <c r="A25" s="2">
        <v>1955</v>
      </c>
      <c r="B25" s="20">
        <v>2029.23088499663</v>
      </c>
      <c r="C25" s="20">
        <v>64.917205</v>
      </c>
      <c r="D25" s="20">
        <v>31.2587531301854</v>
      </c>
      <c r="E25" s="20">
        <v>1358.08893861299</v>
      </c>
      <c r="F25" s="20">
        <v>92.8374038409278</v>
      </c>
      <c r="G25" s="20">
        <v>24.4325612788975</v>
      </c>
      <c r="H25" s="20">
        <v>56.8912834198467</v>
      </c>
      <c r="I25" s="20">
        <v>56.8831</v>
      </c>
      <c r="J25" s="20">
        <v>100</v>
      </c>
      <c r="K25" s="20">
        <v>100</v>
      </c>
      <c r="L25" s="20">
        <v>100</v>
      </c>
      <c r="M25" s="20">
        <v>100</v>
      </c>
      <c r="N25" s="20">
        <v>14.6286828629979</v>
      </c>
    </row>
    <row r="26" spans="1:14" ht="12.75">
      <c r="A26" s="2">
        <v>1956</v>
      </c>
      <c r="B26" s="20">
        <v>2094.21058587407</v>
      </c>
      <c r="C26" s="20">
        <v>66.06317</v>
      </c>
      <c r="D26" s="20">
        <v>31.700122562603</v>
      </c>
      <c r="E26" s="20">
        <v>1403.30306497164</v>
      </c>
      <c r="F26" s="20">
        <v>94.1020312374312</v>
      </c>
      <c r="G26" s="20">
        <v>25.3373453336571</v>
      </c>
      <c r="H26" s="20">
        <v>57.7017106558931</v>
      </c>
      <c r="I26" s="20">
        <v>57.60881</v>
      </c>
      <c r="J26" s="20">
        <v>100</v>
      </c>
      <c r="K26" s="20">
        <v>100</v>
      </c>
      <c r="L26" s="20">
        <v>100</v>
      </c>
      <c r="M26" s="20">
        <v>100</v>
      </c>
      <c r="N26" s="20">
        <v>14.9125693305273</v>
      </c>
    </row>
    <row r="27" spans="1:14" ht="12.75">
      <c r="A27" s="2">
        <v>1957</v>
      </c>
      <c r="B27" s="20">
        <v>2165.78819498641</v>
      </c>
      <c r="C27" s="20">
        <v>67.106025</v>
      </c>
      <c r="D27" s="20">
        <v>32.2741243425819</v>
      </c>
      <c r="E27" s="20">
        <v>1453.90251320777</v>
      </c>
      <c r="F27" s="20">
        <v>95.0400927312289</v>
      </c>
      <c r="G27" s="20">
        <v>26.2644754207047</v>
      </c>
      <c r="H27" s="20">
        <v>58.8001789590219</v>
      </c>
      <c r="I27" s="20">
        <v>58.5171699999999</v>
      </c>
      <c r="J27" s="20">
        <v>100</v>
      </c>
      <c r="K27" s="20">
        <v>100</v>
      </c>
      <c r="L27" s="20">
        <v>100</v>
      </c>
      <c r="M27" s="20">
        <v>100</v>
      </c>
      <c r="N27" s="20">
        <v>15.2977808777961</v>
      </c>
    </row>
    <row r="28" spans="1:14" ht="12.75">
      <c r="A28" s="2">
        <v>1958</v>
      </c>
      <c r="B28" s="20">
        <v>2240.8086930648</v>
      </c>
      <c r="C28" s="20">
        <v>67.6687925</v>
      </c>
      <c r="D28" s="20">
        <v>33.1143590757114</v>
      </c>
      <c r="E28" s="20">
        <v>1507.02339144985</v>
      </c>
      <c r="F28" s="20">
        <v>95.637881778081</v>
      </c>
      <c r="G28" s="20">
        <v>27.0508431239609</v>
      </c>
      <c r="H28" s="20">
        <v>60.2063587408917</v>
      </c>
      <c r="I28" s="20">
        <v>60.1452</v>
      </c>
      <c r="J28" s="20">
        <v>100</v>
      </c>
      <c r="K28" s="20">
        <v>100</v>
      </c>
      <c r="L28" s="20">
        <v>100</v>
      </c>
      <c r="M28" s="20">
        <v>100</v>
      </c>
      <c r="N28" s="20">
        <v>15.7575990123533</v>
      </c>
    </row>
    <row r="29" spans="1:14" ht="12.75">
      <c r="A29" s="2">
        <v>1959</v>
      </c>
      <c r="B29" s="20">
        <v>2321.67714535671</v>
      </c>
      <c r="C29" s="20">
        <v>68.1948575</v>
      </c>
      <c r="D29" s="20">
        <v>34.044753966334</v>
      </c>
      <c r="E29" s="20">
        <v>1563.55506788853</v>
      </c>
      <c r="F29" s="20">
        <v>96.0883462365512</v>
      </c>
      <c r="G29" s="20">
        <v>27.3773774644606</v>
      </c>
      <c r="H29" s="20">
        <v>61.819047079233</v>
      </c>
      <c r="I29" s="20">
        <v>61.87881</v>
      </c>
      <c r="J29" s="20">
        <v>100</v>
      </c>
      <c r="K29" s="20">
        <v>100</v>
      </c>
      <c r="L29" s="20">
        <v>100</v>
      </c>
      <c r="M29" s="20">
        <v>100</v>
      </c>
      <c r="N29" s="20">
        <v>16.2720572174211</v>
      </c>
    </row>
    <row r="30" spans="1:14" ht="12.75">
      <c r="A30" s="2">
        <v>1960</v>
      </c>
      <c r="B30" s="20">
        <v>2407.81317679135</v>
      </c>
      <c r="C30" s="20">
        <v>68.9417299999999</v>
      </c>
      <c r="D30" s="20">
        <v>34.9253373362019</v>
      </c>
      <c r="E30" s="20">
        <v>1622.15431188433</v>
      </c>
      <c r="F30" s="20">
        <v>96.790895148295</v>
      </c>
      <c r="G30" s="20">
        <v>28.1482327762271</v>
      </c>
      <c r="H30" s="20">
        <v>63.3789815972431</v>
      </c>
      <c r="I30" s="20">
        <v>63.48202</v>
      </c>
      <c r="J30" s="20">
        <v>100</v>
      </c>
      <c r="K30" s="20">
        <v>100</v>
      </c>
      <c r="L30" s="20">
        <v>100</v>
      </c>
      <c r="M30" s="20">
        <v>100</v>
      </c>
      <c r="N30" s="20">
        <v>16.7593688373168</v>
      </c>
    </row>
    <row r="31" spans="1:14" ht="12.75">
      <c r="A31" s="2">
        <v>1961</v>
      </c>
      <c r="B31" s="20">
        <v>2500.3109410883</v>
      </c>
      <c r="C31" s="20">
        <v>70.062025</v>
      </c>
      <c r="D31" s="20">
        <v>35.6871064044795</v>
      </c>
      <c r="E31" s="20">
        <v>1684.29425590419</v>
      </c>
      <c r="F31" s="20">
        <v>97.8216368568977</v>
      </c>
      <c r="G31" s="20">
        <v>28.8923867631817</v>
      </c>
      <c r="H31" s="20">
        <v>64.8254610401329</v>
      </c>
      <c r="I31" s="20">
        <v>64.82202</v>
      </c>
      <c r="J31" s="20">
        <v>100</v>
      </c>
      <c r="K31" s="20">
        <v>100</v>
      </c>
      <c r="L31" s="20">
        <v>100</v>
      </c>
      <c r="M31" s="20">
        <v>100</v>
      </c>
      <c r="N31" s="20">
        <v>17.2180134172987</v>
      </c>
    </row>
    <row r="32" spans="1:14" ht="12.75">
      <c r="A32" s="2">
        <v>1962</v>
      </c>
      <c r="B32" s="20">
        <v>2597.58148029756</v>
      </c>
      <c r="C32" s="20">
        <v>71.2005274999999</v>
      </c>
      <c r="D32" s="20">
        <v>36.4826156701937</v>
      </c>
      <c r="E32" s="20">
        <v>1749.88470501175</v>
      </c>
      <c r="F32" s="20">
        <v>99.0771768992847</v>
      </c>
      <c r="G32" s="20">
        <v>29.5762944355553</v>
      </c>
      <c r="H32" s="20">
        <v>66.2047448528583</v>
      </c>
      <c r="I32" s="20">
        <v>66.19032</v>
      </c>
      <c r="J32" s="20">
        <v>100</v>
      </c>
      <c r="K32" s="20">
        <v>100</v>
      </c>
      <c r="L32" s="20">
        <v>100</v>
      </c>
      <c r="M32" s="20">
        <v>100</v>
      </c>
      <c r="N32" s="20">
        <v>17.6618345392559</v>
      </c>
    </row>
    <row r="33" spans="1:14" ht="12.75">
      <c r="A33" s="2">
        <v>1963</v>
      </c>
      <c r="B33" s="20">
        <v>2699.17797089625</v>
      </c>
      <c r="C33" s="20">
        <v>72.3575275</v>
      </c>
      <c r="D33" s="20">
        <v>37.3033472004174</v>
      </c>
      <c r="E33" s="20">
        <v>1819.31119918519</v>
      </c>
      <c r="F33" s="20">
        <v>100.377355115513</v>
      </c>
      <c r="G33" s="20">
        <v>30.5192477247144</v>
      </c>
      <c r="H33" s="20">
        <v>67.5999675138972</v>
      </c>
      <c r="I33" s="20">
        <v>67.5875</v>
      </c>
      <c r="J33" s="20">
        <v>100</v>
      </c>
      <c r="K33" s="20">
        <v>100</v>
      </c>
      <c r="L33" s="20">
        <v>100</v>
      </c>
      <c r="M33" s="20">
        <v>100</v>
      </c>
      <c r="N33" s="20">
        <v>18.1247174434068</v>
      </c>
    </row>
    <row r="34" spans="1:14" ht="12.75">
      <c r="A34" s="2">
        <v>1964</v>
      </c>
      <c r="B34" s="20">
        <v>2808.58834668252</v>
      </c>
      <c r="C34" s="20">
        <v>73.53333</v>
      </c>
      <c r="D34" s="20">
        <v>38.1947661921815</v>
      </c>
      <c r="E34" s="20">
        <v>1894.63292064661</v>
      </c>
      <c r="F34" s="20">
        <v>101.688752065766</v>
      </c>
      <c r="G34" s="20">
        <v>31.5550618040943</v>
      </c>
      <c r="H34" s="20">
        <v>69.027343963623</v>
      </c>
      <c r="I34" s="20">
        <v>69.01417</v>
      </c>
      <c r="J34" s="20">
        <v>100</v>
      </c>
      <c r="K34" s="20">
        <v>100</v>
      </c>
      <c r="L34" s="20">
        <v>100</v>
      </c>
      <c r="M34" s="20">
        <v>100</v>
      </c>
      <c r="N34" s="20">
        <v>18.6316862205297</v>
      </c>
    </row>
    <row r="35" spans="1:14" ht="12.75">
      <c r="A35" s="2">
        <v>1965</v>
      </c>
      <c r="B35" s="20">
        <v>2928.68870111835</v>
      </c>
      <c r="C35" s="20">
        <v>74.72824</v>
      </c>
      <c r="D35" s="20">
        <v>39.1911906545417</v>
      </c>
      <c r="E35" s="20">
        <v>1977.7120153751</v>
      </c>
      <c r="F35" s="20">
        <v>103.018305420892</v>
      </c>
      <c r="G35" s="20">
        <v>32.8522015736994</v>
      </c>
      <c r="H35" s="20">
        <v>70.4843523725774</v>
      </c>
      <c r="I35" s="20">
        <v>70.47095</v>
      </c>
      <c r="J35" s="20">
        <v>100</v>
      </c>
      <c r="K35" s="20">
        <v>100</v>
      </c>
      <c r="L35" s="20">
        <v>100</v>
      </c>
      <c r="M35" s="20">
        <v>100</v>
      </c>
      <c r="N35" s="20">
        <v>19.1976756683672</v>
      </c>
    </row>
    <row r="36" spans="1:14" ht="12.75">
      <c r="A36" s="2">
        <v>1966</v>
      </c>
      <c r="B36" s="20">
        <v>3061.29502972114</v>
      </c>
      <c r="C36" s="20">
        <v>75.94257</v>
      </c>
      <c r="D36" s="20">
        <v>40.3106588270734</v>
      </c>
      <c r="E36" s="20">
        <v>2069.92116534035</v>
      </c>
      <c r="F36" s="20">
        <v>104.365554761356</v>
      </c>
      <c r="G36" s="20">
        <v>34.6248625111369</v>
      </c>
      <c r="H36" s="20">
        <v>71.9718171113469</v>
      </c>
      <c r="I36" s="20">
        <v>71.95849</v>
      </c>
      <c r="J36" s="20">
        <v>100</v>
      </c>
      <c r="K36" s="20">
        <v>100</v>
      </c>
      <c r="L36" s="20">
        <v>100</v>
      </c>
      <c r="M36" s="20">
        <v>100</v>
      </c>
      <c r="N36" s="20">
        <v>19.8333748148367</v>
      </c>
    </row>
    <row r="37" spans="1:14" ht="12.75">
      <c r="A37" s="2">
        <v>1967</v>
      </c>
      <c r="B37" s="20">
        <v>3200.61954691463</v>
      </c>
      <c r="C37" s="20">
        <v>77.1766299999999</v>
      </c>
      <c r="D37" s="20">
        <v>41.4713566388508</v>
      </c>
      <c r="E37" s="20">
        <v>2168.10162949814</v>
      </c>
      <c r="F37" s="20">
        <v>105.727883515522</v>
      </c>
      <c r="G37" s="20">
        <v>36.9357206038493</v>
      </c>
      <c r="H37" s="20">
        <v>73.4930882025616</v>
      </c>
      <c r="I37" s="20">
        <v>73.47743</v>
      </c>
      <c r="J37" s="20">
        <v>100</v>
      </c>
      <c r="K37" s="20">
        <v>100</v>
      </c>
      <c r="L37" s="20">
        <v>100</v>
      </c>
      <c r="M37" s="20">
        <v>100</v>
      </c>
      <c r="N37" s="20">
        <v>20.5064317700055</v>
      </c>
    </row>
    <row r="38" spans="1:14" ht="12.75">
      <c r="A38" s="2">
        <v>1968</v>
      </c>
      <c r="B38" s="20">
        <v>3340.74191063718</v>
      </c>
      <c r="C38" s="20">
        <v>78.4307425</v>
      </c>
      <c r="D38" s="20">
        <v>42.5948015299892</v>
      </c>
      <c r="E38" s="20">
        <v>2269.57345642148</v>
      </c>
      <c r="F38" s="20">
        <v>107.142499172847</v>
      </c>
      <c r="G38" s="20">
        <v>38.7982086108185</v>
      </c>
      <c r="H38" s="20">
        <v>75.0141766410944</v>
      </c>
      <c r="I38" s="20">
        <v>75.02843</v>
      </c>
      <c r="J38" s="20">
        <v>100</v>
      </c>
      <c r="K38" s="20">
        <v>100</v>
      </c>
      <c r="L38" s="20">
        <v>100</v>
      </c>
      <c r="M38" s="20">
        <v>100</v>
      </c>
      <c r="N38" s="20">
        <v>21.1827563659878</v>
      </c>
    </row>
    <row r="39" spans="1:14" ht="12.75">
      <c r="A39" s="2">
        <v>1969</v>
      </c>
      <c r="B39" s="20">
        <v>3474.91929425142</v>
      </c>
      <c r="C39" s="20">
        <v>79.7696325</v>
      </c>
      <c r="D39" s="20">
        <v>43.561931844821</v>
      </c>
      <c r="E39" s="20">
        <v>2370.59139171234</v>
      </c>
      <c r="F39" s="20">
        <v>108.737246406809</v>
      </c>
      <c r="G39" s="20">
        <v>40.6414132279468</v>
      </c>
      <c r="H39" s="20">
        <v>76.4155773424353</v>
      </c>
      <c r="I39" s="20">
        <v>76.57552</v>
      </c>
      <c r="J39" s="20">
        <v>100</v>
      </c>
      <c r="K39" s="20">
        <v>100</v>
      </c>
      <c r="L39" s="20">
        <v>100</v>
      </c>
      <c r="M39" s="20">
        <v>100</v>
      </c>
      <c r="N39" s="20">
        <v>21.801098244142</v>
      </c>
    </row>
    <row r="40" spans="1:14" ht="12.75">
      <c r="A40" s="2">
        <v>1970</v>
      </c>
      <c r="B40" s="20">
        <v>3601.39078895996</v>
      </c>
      <c r="C40" s="20">
        <v>81.9166125</v>
      </c>
      <c r="D40" s="20">
        <v>43.9641078781176</v>
      </c>
      <c r="E40" s="20">
        <v>2469.99574549759</v>
      </c>
      <c r="F40" s="20">
        <v>110.551921237762</v>
      </c>
      <c r="G40" s="20">
        <v>42.7716873421007</v>
      </c>
      <c r="H40" s="20">
        <v>77.6599940959284</v>
      </c>
      <c r="I40" s="20">
        <v>77.71001</v>
      </c>
      <c r="J40" s="20">
        <v>100</v>
      </c>
      <c r="K40" s="20">
        <v>100</v>
      </c>
      <c r="L40" s="20">
        <v>100</v>
      </c>
      <c r="M40" s="20">
        <v>100</v>
      </c>
      <c r="N40" s="20">
        <v>22.3424045266967</v>
      </c>
    </row>
    <row r="41" spans="1:14" ht="12.75">
      <c r="A41" s="2">
        <v>1971</v>
      </c>
      <c r="B41" s="20">
        <v>3724.23888590416</v>
      </c>
      <c r="C41" s="20">
        <v>84.3225525</v>
      </c>
      <c r="D41" s="20">
        <v>44.1665814836922</v>
      </c>
      <c r="E41" s="20">
        <v>2569.08221092289</v>
      </c>
      <c r="F41" s="20">
        <v>112.577653607664</v>
      </c>
      <c r="G41" s="20">
        <v>44.4015995315685</v>
      </c>
      <c r="H41" s="20">
        <v>78.7553483413461</v>
      </c>
      <c r="I41" s="20">
        <v>78.74954</v>
      </c>
      <c r="J41" s="20">
        <v>100</v>
      </c>
      <c r="K41" s="20">
        <v>100</v>
      </c>
      <c r="L41" s="20">
        <v>100</v>
      </c>
      <c r="M41" s="20">
        <v>100</v>
      </c>
      <c r="N41" s="20">
        <v>22.820534347573</v>
      </c>
    </row>
    <row r="42" spans="1:14" ht="12.75">
      <c r="A42" s="2">
        <v>1972</v>
      </c>
      <c r="B42" s="20">
        <v>3849.55967019402</v>
      </c>
      <c r="C42" s="20">
        <v>86.7991524999999</v>
      </c>
      <c r="D42" s="20">
        <v>44.3501988132202</v>
      </c>
      <c r="E42" s="20">
        <v>2670.79314531994</v>
      </c>
      <c r="F42" s="20">
        <v>114.72062646504</v>
      </c>
      <c r="G42" s="20">
        <v>46.1084775212521</v>
      </c>
      <c r="H42" s="20">
        <v>79.7991468935922</v>
      </c>
      <c r="I42" s="20">
        <v>79.80298</v>
      </c>
      <c r="J42" s="20">
        <v>100</v>
      </c>
      <c r="K42" s="20">
        <v>100</v>
      </c>
      <c r="L42" s="20">
        <v>100</v>
      </c>
      <c r="M42" s="20">
        <v>100</v>
      </c>
      <c r="N42" s="20">
        <v>23.2808451942496</v>
      </c>
    </row>
    <row r="43" spans="1:14" ht="12.75">
      <c r="A43" s="2">
        <v>1973</v>
      </c>
      <c r="B43" s="20">
        <v>3984.74583769363</v>
      </c>
      <c r="C43" s="20">
        <v>89.3346725</v>
      </c>
      <c r="D43" s="20">
        <v>44.60469520044</v>
      </c>
      <c r="E43" s="20">
        <v>2780.40546308455</v>
      </c>
      <c r="F43" s="20">
        <v>117.004176310451</v>
      </c>
      <c r="G43" s="20">
        <v>48.2700731002066</v>
      </c>
      <c r="H43" s="20">
        <v>80.8020364377065</v>
      </c>
      <c r="I43" s="20">
        <v>80.85752</v>
      </c>
      <c r="J43" s="20">
        <v>100</v>
      </c>
      <c r="K43" s="20">
        <v>100</v>
      </c>
      <c r="L43" s="20">
        <v>100</v>
      </c>
      <c r="M43" s="20">
        <v>100</v>
      </c>
      <c r="N43" s="20">
        <v>23.7633010270265</v>
      </c>
    </row>
    <row r="44" spans="1:14" ht="12.75">
      <c r="A44" s="2">
        <v>1974</v>
      </c>
      <c r="B44" s="20">
        <v>4127.27509002433</v>
      </c>
      <c r="C44" s="20">
        <v>91.775375</v>
      </c>
      <c r="D44" s="20">
        <v>44.9714870685555</v>
      </c>
      <c r="E44" s="20">
        <v>2896.20141058952</v>
      </c>
      <c r="F44" s="20">
        <v>119.452998191032</v>
      </c>
      <c r="G44" s="20">
        <v>51.0251182198655</v>
      </c>
      <c r="H44" s="20">
        <v>81.7531076293944</v>
      </c>
      <c r="I44" s="20">
        <v>81.76888</v>
      </c>
      <c r="J44" s="20">
        <v>100</v>
      </c>
      <c r="K44" s="20">
        <v>100</v>
      </c>
      <c r="L44" s="20">
        <v>100</v>
      </c>
      <c r="M44" s="20">
        <v>100</v>
      </c>
      <c r="N44" s="20">
        <v>24.245531334072</v>
      </c>
    </row>
    <row r="45" spans="1:14" ht="12.75">
      <c r="A45" s="2">
        <v>1975</v>
      </c>
      <c r="B45" s="20">
        <v>4268.69480755217</v>
      </c>
      <c r="C45" s="20">
        <v>94.239825</v>
      </c>
      <c r="D45" s="20">
        <v>45.2960816465032</v>
      </c>
      <c r="E45" s="20">
        <v>3011.19908528147</v>
      </c>
      <c r="F45" s="20">
        <v>122.065370203764</v>
      </c>
      <c r="G45" s="20">
        <v>53.609994960926</v>
      </c>
      <c r="H45" s="20">
        <v>82.6548677742825</v>
      </c>
      <c r="I45" s="20">
        <v>82.65101</v>
      </c>
      <c r="J45" s="20">
        <v>100</v>
      </c>
      <c r="K45" s="20">
        <v>100</v>
      </c>
      <c r="L45" s="20">
        <v>100</v>
      </c>
      <c r="M45" s="20">
        <v>100</v>
      </c>
      <c r="N45" s="20">
        <v>24.6687416771427</v>
      </c>
    </row>
    <row r="46" spans="1:14" ht="12.75">
      <c r="A46" s="2">
        <v>1976</v>
      </c>
      <c r="B46" s="20">
        <v>4409.21087373534</v>
      </c>
      <c r="C46" s="20">
        <v>96.7704524999999</v>
      </c>
      <c r="D46" s="20">
        <v>45.5636070704055</v>
      </c>
      <c r="E46" s="20">
        <v>3124.4404965918</v>
      </c>
      <c r="F46" s="20">
        <v>124.772358703394</v>
      </c>
      <c r="G46" s="20">
        <v>54.9899166799164</v>
      </c>
      <c r="H46" s="20">
        <v>83.5451215948955</v>
      </c>
      <c r="I46" s="20">
        <v>83.54264</v>
      </c>
      <c r="J46" s="20">
        <v>100</v>
      </c>
      <c r="K46" s="20">
        <v>100</v>
      </c>
      <c r="L46" s="20">
        <v>100</v>
      </c>
      <c r="M46" s="20">
        <v>100</v>
      </c>
      <c r="N46" s="20">
        <v>25.041127129921</v>
      </c>
    </row>
    <row r="47" spans="1:14" ht="12.75">
      <c r="A47" s="2">
        <v>1977</v>
      </c>
      <c r="B47" s="20">
        <v>4554.65100864447</v>
      </c>
      <c r="C47" s="20">
        <v>99.3690275</v>
      </c>
      <c r="D47" s="20">
        <v>45.8357208803766</v>
      </c>
      <c r="E47" s="20">
        <v>3239.4808828681</v>
      </c>
      <c r="F47" s="20">
        <v>127.536317832142</v>
      </c>
      <c r="G47" s="20">
        <v>56.7827592275069</v>
      </c>
      <c r="H47" s="20">
        <v>84.455795609037</v>
      </c>
      <c r="I47" s="20">
        <v>84.4439</v>
      </c>
      <c r="J47" s="20">
        <v>100</v>
      </c>
      <c r="K47" s="20">
        <v>100</v>
      </c>
      <c r="L47" s="20">
        <v>100</v>
      </c>
      <c r="M47" s="20">
        <v>100</v>
      </c>
      <c r="N47" s="20">
        <v>25.4004579866557</v>
      </c>
    </row>
    <row r="48" spans="1:14" ht="12.75">
      <c r="A48" s="2">
        <v>1978</v>
      </c>
      <c r="B48" s="20">
        <v>4713.19738468419</v>
      </c>
      <c r="C48" s="20">
        <v>102.03735</v>
      </c>
      <c r="D48" s="20">
        <v>46.1909034748961</v>
      </c>
      <c r="E48" s="20">
        <v>3363.09154041734</v>
      </c>
      <c r="F48" s="20">
        <v>130.379628305782</v>
      </c>
      <c r="G48" s="20">
        <v>58.9675948958436</v>
      </c>
      <c r="H48" s="20">
        <v>85.3223836190091</v>
      </c>
      <c r="I48" s="20">
        <v>85.35488</v>
      </c>
      <c r="J48" s="20">
        <v>100</v>
      </c>
      <c r="K48" s="20">
        <v>100</v>
      </c>
      <c r="L48" s="20">
        <v>100</v>
      </c>
      <c r="M48" s="20">
        <v>100</v>
      </c>
      <c r="N48" s="20">
        <v>25.7946090514218</v>
      </c>
    </row>
    <row r="49" spans="1:14" ht="12.75">
      <c r="A49" s="2">
        <v>1979</v>
      </c>
      <c r="B49" s="20">
        <v>4871.03410978086</v>
      </c>
      <c r="C49" s="20">
        <v>104.77735</v>
      </c>
      <c r="D49" s="20">
        <v>46.4893806703534</v>
      </c>
      <c r="E49" s="20">
        <v>3483.37146476192</v>
      </c>
      <c r="F49" s="20">
        <v>133.412660626321</v>
      </c>
      <c r="G49" s="20">
        <v>61.8934097934443</v>
      </c>
      <c r="H49" s="20">
        <v>85.8085429397348</v>
      </c>
      <c r="I49" s="20">
        <v>86.27569</v>
      </c>
      <c r="J49" s="20">
        <v>100</v>
      </c>
      <c r="K49" s="20">
        <v>100</v>
      </c>
      <c r="L49" s="20">
        <v>100</v>
      </c>
      <c r="M49" s="20">
        <v>100</v>
      </c>
      <c r="N49" s="20">
        <v>26.1097518661933</v>
      </c>
    </row>
    <row r="50" spans="1:14" ht="12.75">
      <c r="A50" s="2">
        <v>1980</v>
      </c>
      <c r="B50" s="20">
        <v>5017.74864415805</v>
      </c>
      <c r="C50" s="20">
        <v>107.0022</v>
      </c>
      <c r="D50" s="20">
        <v>46.8938829683693</v>
      </c>
      <c r="E50" s="20">
        <v>3593.60929098613</v>
      </c>
      <c r="F50" s="20">
        <v>136.555420609228</v>
      </c>
      <c r="G50" s="20">
        <v>65.0891655866729</v>
      </c>
      <c r="H50" s="20">
        <v>85.8886331017127</v>
      </c>
      <c r="I50" s="20">
        <v>86.01995</v>
      </c>
      <c r="J50" s="20">
        <v>100</v>
      </c>
      <c r="K50" s="20">
        <v>100</v>
      </c>
      <c r="L50" s="20">
        <v>100</v>
      </c>
      <c r="M50" s="20">
        <v>100</v>
      </c>
      <c r="N50" s="20">
        <v>26.3161233362513</v>
      </c>
    </row>
    <row r="51" spans="1:14" ht="12.75">
      <c r="A51" s="2">
        <v>1981</v>
      </c>
      <c r="B51" s="20">
        <v>5156.04638637116</v>
      </c>
      <c r="C51" s="20">
        <v>108.878575</v>
      </c>
      <c r="D51" s="20">
        <v>47.3559319303285</v>
      </c>
      <c r="E51" s="20">
        <v>3699.05196396231</v>
      </c>
      <c r="F51" s="20">
        <v>139.488928484957</v>
      </c>
      <c r="G51" s="20">
        <v>67.9609926949651</v>
      </c>
      <c r="H51" s="20">
        <v>85.9195388631499</v>
      </c>
      <c r="I51" s="20">
        <v>85.40217</v>
      </c>
      <c r="J51" s="20">
        <v>100</v>
      </c>
      <c r="K51" s="20">
        <v>100</v>
      </c>
      <c r="L51" s="20">
        <v>100</v>
      </c>
      <c r="M51" s="20">
        <v>100</v>
      </c>
      <c r="N51" s="20">
        <v>26.5186062015037</v>
      </c>
    </row>
    <row r="52" spans="1:14" ht="12.75">
      <c r="A52" s="2">
        <v>1982</v>
      </c>
      <c r="B52" s="20">
        <v>5290.98781758699</v>
      </c>
      <c r="C52" s="20">
        <v>110.629525</v>
      </c>
      <c r="D52" s="20">
        <v>47.8261821840688</v>
      </c>
      <c r="E52" s="20">
        <v>3805.39978033544</v>
      </c>
      <c r="F52" s="20">
        <v>142.06772901802</v>
      </c>
      <c r="G52" s="20">
        <v>71.0494620287318</v>
      </c>
      <c r="H52" s="20">
        <v>86.2463143957519</v>
      </c>
      <c r="I52" s="20">
        <v>86.15144</v>
      </c>
      <c r="J52" s="20">
        <v>100</v>
      </c>
      <c r="K52" s="20">
        <v>100</v>
      </c>
      <c r="L52" s="20">
        <v>100</v>
      </c>
      <c r="M52" s="20">
        <v>100</v>
      </c>
      <c r="N52" s="20">
        <v>26.7858141087956</v>
      </c>
    </row>
    <row r="53" spans="1:14" ht="12.75">
      <c r="A53" s="2">
        <v>1983</v>
      </c>
      <c r="B53" s="20">
        <v>5436.16258866723</v>
      </c>
      <c r="C53" s="20">
        <v>112.395325</v>
      </c>
      <c r="D53" s="20">
        <v>48.3664475249947</v>
      </c>
      <c r="E53" s="20">
        <v>3922.84642344119</v>
      </c>
      <c r="F53" s="20">
        <v>144.283147072966</v>
      </c>
      <c r="G53" s="20">
        <v>73.1222694608456</v>
      </c>
      <c r="H53" s="20">
        <v>87.0203681602125</v>
      </c>
      <c r="I53" s="20">
        <v>87.02257</v>
      </c>
      <c r="J53" s="20">
        <v>100</v>
      </c>
      <c r="K53" s="20">
        <v>100</v>
      </c>
      <c r="L53" s="20">
        <v>100</v>
      </c>
      <c r="M53" s="20">
        <v>100</v>
      </c>
      <c r="N53" s="20">
        <v>27.1885282725177</v>
      </c>
    </row>
    <row r="54" spans="1:14" ht="12.75">
      <c r="A54" s="2">
        <v>1984</v>
      </c>
      <c r="B54" s="20">
        <v>5594.33407682371</v>
      </c>
      <c r="C54" s="20">
        <v>114.1893</v>
      </c>
      <c r="D54" s="20">
        <v>48.9917538405412</v>
      </c>
      <c r="E54" s="20">
        <v>4049.03937541711</v>
      </c>
      <c r="F54" s="20">
        <v>146.441337978783</v>
      </c>
      <c r="G54" s="20">
        <v>75.3783377867436</v>
      </c>
      <c r="H54" s="20">
        <v>87.907644311805</v>
      </c>
      <c r="I54" s="20">
        <v>87.90251</v>
      </c>
      <c r="J54" s="20">
        <v>100</v>
      </c>
      <c r="K54" s="20">
        <v>100</v>
      </c>
      <c r="L54" s="20">
        <v>100</v>
      </c>
      <c r="M54" s="20">
        <v>100</v>
      </c>
      <c r="N54" s="20">
        <v>27.6495655619026</v>
      </c>
    </row>
    <row r="55" spans="1:14" ht="12.75">
      <c r="A55" s="2">
        <v>1985</v>
      </c>
      <c r="B55" s="20">
        <v>5768.12812715705</v>
      </c>
      <c r="C55" s="20">
        <v>116.0119</v>
      </c>
      <c r="D55" s="20">
        <v>49.7201418747305</v>
      </c>
      <c r="E55" s="20">
        <v>4183.17553633953</v>
      </c>
      <c r="F55" s="20">
        <v>148.638719008797</v>
      </c>
      <c r="G55" s="20">
        <v>79.2088689572641</v>
      </c>
      <c r="H55" s="20">
        <v>88.7954482732685</v>
      </c>
      <c r="I55" s="20">
        <v>88.79135</v>
      </c>
      <c r="J55" s="20">
        <v>100</v>
      </c>
      <c r="K55" s="20">
        <v>100</v>
      </c>
      <c r="L55" s="20">
        <v>100</v>
      </c>
      <c r="M55" s="20">
        <v>100</v>
      </c>
      <c r="N55" s="20">
        <v>28.143242650604</v>
      </c>
    </row>
    <row r="56" spans="1:14" ht="12.75">
      <c r="A56" s="2">
        <v>1986</v>
      </c>
      <c r="B56" s="20">
        <v>5954.6252312517</v>
      </c>
      <c r="C56" s="20">
        <v>117.863625</v>
      </c>
      <c r="D56" s="20">
        <v>50.5213141989456</v>
      </c>
      <c r="E56" s="20">
        <v>4322.90411325851</v>
      </c>
      <c r="F56" s="20">
        <v>150.8682286678</v>
      </c>
      <c r="G56" s="20">
        <v>82.7032082089767</v>
      </c>
      <c r="H56" s="20">
        <v>89.6931704785157</v>
      </c>
      <c r="I56" s="20">
        <v>89.6891699999999</v>
      </c>
      <c r="J56" s="20">
        <v>100</v>
      </c>
      <c r="K56" s="20">
        <v>100</v>
      </c>
      <c r="L56" s="20">
        <v>100</v>
      </c>
      <c r="M56" s="20">
        <v>100</v>
      </c>
      <c r="N56" s="20">
        <v>28.653508770075</v>
      </c>
    </row>
    <row r="57" spans="1:14" ht="12.75">
      <c r="A57" s="2">
        <v>1987</v>
      </c>
      <c r="B57" s="20">
        <v>6142.2947279995</v>
      </c>
      <c r="C57" s="20">
        <v>119.7449</v>
      </c>
      <c r="D57" s="20">
        <v>51.2948336672334</v>
      </c>
      <c r="E57" s="20">
        <v>4460.64727991261</v>
      </c>
      <c r="F57" s="20">
        <v>153.131132385859</v>
      </c>
      <c r="G57" s="20">
        <v>85.5912166700143</v>
      </c>
      <c r="H57" s="20">
        <v>90.6000649591535</v>
      </c>
      <c r="I57" s="20">
        <v>90.59607</v>
      </c>
      <c r="J57" s="20">
        <v>100</v>
      </c>
      <c r="K57" s="20">
        <v>100</v>
      </c>
      <c r="L57" s="20">
        <v>100</v>
      </c>
      <c r="M57" s="20">
        <v>100</v>
      </c>
      <c r="N57" s="20">
        <v>29.1295911576798</v>
      </c>
    </row>
    <row r="58" spans="1:14" ht="12.75">
      <c r="A58" s="2">
        <v>1988</v>
      </c>
      <c r="B58" s="20">
        <v>6329.36199714453</v>
      </c>
      <c r="C58" s="20">
        <v>121.65615</v>
      </c>
      <c r="D58" s="20">
        <v>52.0266504993338</v>
      </c>
      <c r="E58" s="20">
        <v>4596.85869645158</v>
      </c>
      <c r="F58" s="20">
        <v>155.427713489517</v>
      </c>
      <c r="G58" s="20">
        <v>88.2451678005989</v>
      </c>
      <c r="H58" s="20">
        <v>91.516335571383</v>
      </c>
      <c r="I58" s="20">
        <v>91.51214</v>
      </c>
      <c r="J58" s="20">
        <v>100</v>
      </c>
      <c r="K58" s="20">
        <v>100</v>
      </c>
      <c r="L58" s="20">
        <v>100</v>
      </c>
      <c r="M58" s="20">
        <v>100</v>
      </c>
      <c r="N58" s="20">
        <v>29.575540894524</v>
      </c>
    </row>
    <row r="59" spans="1:14" ht="12.75">
      <c r="A59" s="2">
        <v>1989</v>
      </c>
      <c r="B59" s="20">
        <v>6517.71105009979</v>
      </c>
      <c r="C59" s="20">
        <v>123.598</v>
      </c>
      <c r="D59" s="20">
        <v>52.73314333646</v>
      </c>
      <c r="E59" s="20">
        <v>4735.1100365533</v>
      </c>
      <c r="F59" s="20">
        <v>157.746261836278</v>
      </c>
      <c r="G59" s="20">
        <v>90.9472092759458</v>
      </c>
      <c r="H59" s="20">
        <v>92.4514052402907</v>
      </c>
      <c r="I59" s="20">
        <v>92.43748</v>
      </c>
      <c r="J59" s="20">
        <v>100</v>
      </c>
      <c r="K59" s="20">
        <v>100</v>
      </c>
      <c r="L59" s="20">
        <v>100</v>
      </c>
      <c r="M59" s="20">
        <v>100</v>
      </c>
      <c r="N59" s="20">
        <v>30.0172567098151</v>
      </c>
    </row>
    <row r="60" spans="1:14" ht="12.75">
      <c r="A60" s="2">
        <v>1990</v>
      </c>
      <c r="B60" s="20">
        <v>6702.87735379352</v>
      </c>
      <c r="C60" s="20">
        <v>125.489525</v>
      </c>
      <c r="D60" s="20">
        <v>53.413839551895</v>
      </c>
      <c r="E60" s="20">
        <v>4875.21305012405</v>
      </c>
      <c r="F60" s="20">
        <v>160.060859634246</v>
      </c>
      <c r="G60" s="20">
        <v>93.7636958482264</v>
      </c>
      <c r="H60" s="20">
        <v>93.4254333713943</v>
      </c>
      <c r="I60" s="20">
        <v>93.39119</v>
      </c>
      <c r="J60" s="20">
        <v>100</v>
      </c>
      <c r="K60" s="20">
        <v>100</v>
      </c>
      <c r="L60" s="20">
        <v>100</v>
      </c>
      <c r="M60" s="20">
        <v>100</v>
      </c>
      <c r="N60" s="20">
        <v>30.4584959824928</v>
      </c>
    </row>
    <row r="61" spans="1:14" ht="12.75">
      <c r="A61" s="2">
        <v>1991</v>
      </c>
      <c r="B61" s="20">
        <v>6880.18392905057</v>
      </c>
      <c r="C61" s="20">
        <v>127.082225</v>
      </c>
      <c r="D61" s="20">
        <v>54.1396243971222</v>
      </c>
      <c r="E61" s="20">
        <v>5014.89706011194</v>
      </c>
      <c r="F61" s="20">
        <v>162.367968379441</v>
      </c>
      <c r="G61" s="20">
        <v>96.1711213337124</v>
      </c>
      <c r="H61" s="20">
        <v>94.441385942195</v>
      </c>
      <c r="I61" s="20">
        <v>94.43137</v>
      </c>
      <c r="J61" s="20">
        <v>100</v>
      </c>
      <c r="K61" s="20">
        <v>100</v>
      </c>
      <c r="L61" s="20">
        <v>100</v>
      </c>
      <c r="M61" s="20">
        <v>100</v>
      </c>
      <c r="N61" s="20">
        <v>30.8859999306791</v>
      </c>
    </row>
    <row r="62" spans="1:14" ht="12.75">
      <c r="A62" s="2">
        <v>1992</v>
      </c>
      <c r="B62" s="20">
        <v>7050.49392581475</v>
      </c>
      <c r="C62" s="20">
        <v>128.66765</v>
      </c>
      <c r="D62" s="20">
        <v>54.7961661366687</v>
      </c>
      <c r="E62" s="20">
        <v>5155.01760503535</v>
      </c>
      <c r="F62" s="20">
        <v>164.674132834569</v>
      </c>
      <c r="G62" s="20">
        <v>97.9842560518127</v>
      </c>
      <c r="H62" s="20">
        <v>95.4945805788013</v>
      </c>
      <c r="I62" s="20">
        <v>95.48957</v>
      </c>
      <c r="J62" s="20">
        <v>100</v>
      </c>
      <c r="K62" s="20">
        <v>100</v>
      </c>
      <c r="L62" s="20">
        <v>100</v>
      </c>
      <c r="M62" s="20">
        <v>100</v>
      </c>
      <c r="N62" s="20">
        <v>31.3043555554292</v>
      </c>
    </row>
    <row r="63" spans="1:14" ht="12.75">
      <c r="A63" s="2">
        <v>1993</v>
      </c>
      <c r="B63" s="20">
        <v>7223.72231097313</v>
      </c>
      <c r="C63" s="20">
        <v>130.272825</v>
      </c>
      <c r="D63" s="20">
        <v>55.4507228270602</v>
      </c>
      <c r="E63" s="20">
        <v>5301.47106793929</v>
      </c>
      <c r="F63" s="20">
        <v>167.005707789026</v>
      </c>
      <c r="G63" s="20">
        <v>100</v>
      </c>
      <c r="H63" s="20">
        <v>96.5839580561957</v>
      </c>
      <c r="I63" s="20">
        <v>96.55963</v>
      </c>
      <c r="J63" s="20">
        <v>100.02</v>
      </c>
      <c r="K63" s="20">
        <v>100</v>
      </c>
      <c r="L63" s="20">
        <v>100.02</v>
      </c>
      <c r="M63" s="20">
        <v>100</v>
      </c>
      <c r="N63" s="20">
        <v>31.7442507691803</v>
      </c>
    </row>
    <row r="64" spans="1:14" ht="12.75">
      <c r="A64" s="2">
        <v>1994</v>
      </c>
      <c r="B64" s="20">
        <v>7409.72334448825</v>
      </c>
      <c r="C64" s="20">
        <v>131.898025</v>
      </c>
      <c r="D64" s="20">
        <v>56.17766713708</v>
      </c>
      <c r="E64" s="20">
        <v>5461.50007334508</v>
      </c>
      <c r="F64" s="20">
        <v>169.370832145816</v>
      </c>
      <c r="G64" s="20">
        <v>102.790427339082</v>
      </c>
      <c r="H64" s="20">
        <v>97.7224554229504</v>
      </c>
      <c r="I64" s="20">
        <v>97.64168</v>
      </c>
      <c r="J64" s="20">
        <v>100.0717</v>
      </c>
      <c r="K64" s="20">
        <v>100</v>
      </c>
      <c r="L64" s="20">
        <v>100.0717</v>
      </c>
      <c r="M64" s="20">
        <v>100</v>
      </c>
      <c r="N64" s="20">
        <v>32.2458123642158</v>
      </c>
    </row>
    <row r="65" spans="1:14" ht="12.75">
      <c r="A65" s="2">
        <v>1995</v>
      </c>
      <c r="B65" s="20">
        <v>7614.94273304048</v>
      </c>
      <c r="C65" s="20">
        <v>133.5435</v>
      </c>
      <c r="D65" s="20">
        <v>57.0221892719636</v>
      </c>
      <c r="E65" s="20">
        <v>5640.48404325295</v>
      </c>
      <c r="F65" s="20">
        <v>171.769370544708</v>
      </c>
      <c r="G65" s="20">
        <v>106.251898794342</v>
      </c>
      <c r="H65" s="20">
        <v>98.9433847775867</v>
      </c>
      <c r="I65" s="20">
        <v>98.73586</v>
      </c>
      <c r="J65" s="20">
        <v>100.1647107372</v>
      </c>
      <c r="K65" s="20">
        <v>100.0068</v>
      </c>
      <c r="L65" s="20">
        <v>100.1579</v>
      </c>
      <c r="M65" s="20">
        <v>100</v>
      </c>
      <c r="N65" s="20">
        <v>32.8375427200208</v>
      </c>
    </row>
    <row r="66" spans="1:14" ht="12.75">
      <c r="A66" s="2">
        <v>1996</v>
      </c>
      <c r="B66" s="20">
        <v>7841.16643411307</v>
      </c>
      <c r="C66" s="20">
        <v>135.2095</v>
      </c>
      <c r="D66" s="20">
        <v>57.9927182196005</v>
      </c>
      <c r="E66" s="20">
        <v>5838.70396596285</v>
      </c>
      <c r="F66" s="20">
        <v>174.201846332297</v>
      </c>
      <c r="G66" s="20">
        <v>110.485036451612</v>
      </c>
      <c r="H66" s="20">
        <v>100.237699412995</v>
      </c>
      <c r="I66" s="20">
        <v>99.8423</v>
      </c>
      <c r="J66" s="20">
        <v>100.3593745648</v>
      </c>
      <c r="K66" s="20">
        <v>100.1104</v>
      </c>
      <c r="L66" s="20">
        <v>100.2487</v>
      </c>
      <c r="M66" s="20">
        <v>100</v>
      </c>
      <c r="N66" s="20">
        <v>33.5168891081974</v>
      </c>
    </row>
    <row r="67" spans="1:14" ht="12.75">
      <c r="A67" s="2">
        <v>1997</v>
      </c>
      <c r="B67" s="20">
        <v>8092.92051278542</v>
      </c>
      <c r="C67" s="20">
        <v>136.8963</v>
      </c>
      <c r="D67" s="20">
        <v>59.117160308828</v>
      </c>
      <c r="E67" s="20">
        <v>6058.84557366123</v>
      </c>
      <c r="F67" s="20">
        <v>176.668783152534</v>
      </c>
      <c r="G67" s="20">
        <v>115.434341432612</v>
      </c>
      <c r="H67" s="20">
        <v>101.601175473577</v>
      </c>
      <c r="I67" s="20">
        <v>100.9611</v>
      </c>
      <c r="J67" s="20">
        <v>100.624062766</v>
      </c>
      <c r="K67" s="20">
        <v>100.2835</v>
      </c>
      <c r="L67" s="20">
        <v>100.3396</v>
      </c>
      <c r="M67" s="20">
        <v>100</v>
      </c>
      <c r="N67" s="20">
        <v>34.294941446617</v>
      </c>
    </row>
    <row r="68" spans="1:14" ht="12.75">
      <c r="A68" s="2">
        <v>1998</v>
      </c>
      <c r="B68" s="20">
        <v>8370.02502186078</v>
      </c>
      <c r="C68" s="20">
        <v>138.60415</v>
      </c>
      <c r="D68" s="20">
        <v>60.3879827686312</v>
      </c>
      <c r="E68" s="20">
        <v>6300.74237558197</v>
      </c>
      <c r="F68" s="20">
        <v>179.170660005267</v>
      </c>
      <c r="G68" s="20">
        <v>121.666804831682</v>
      </c>
      <c r="H68" s="20">
        <v>103.008942009465</v>
      </c>
      <c r="I68" s="20">
        <v>102.0925</v>
      </c>
      <c r="J68" s="20">
        <v>100.890873412</v>
      </c>
      <c r="K68" s="20">
        <v>100.4584</v>
      </c>
      <c r="L68" s="20">
        <v>100.4305</v>
      </c>
      <c r="M68" s="20">
        <v>100</v>
      </c>
      <c r="N68" s="20">
        <v>35.1661503920158</v>
      </c>
    </row>
    <row r="69" spans="1:14" ht="12.75">
      <c r="A69" s="2">
        <v>1999</v>
      </c>
      <c r="B69" s="20">
        <v>8667.12164137782</v>
      </c>
      <c r="C69" s="20">
        <v>140.333275</v>
      </c>
      <c r="D69" s="20">
        <v>61.7609874876633</v>
      </c>
      <c r="E69" s="20">
        <v>6560.66496359194</v>
      </c>
      <c r="F69" s="20">
        <v>181.707931793951</v>
      </c>
      <c r="G69" s="20">
        <v>129.086765804745</v>
      </c>
      <c r="H69" s="20">
        <v>104.435310521208</v>
      </c>
      <c r="I69" s="20">
        <v>103.2366</v>
      </c>
      <c r="J69" s="20">
        <v>101.1631340032</v>
      </c>
      <c r="K69" s="20">
        <v>100.6336</v>
      </c>
      <c r="L69" s="20">
        <v>100.5262</v>
      </c>
      <c r="M69" s="20">
        <v>100</v>
      </c>
      <c r="N69" s="20">
        <v>36.1055508079384</v>
      </c>
    </row>
    <row r="70" spans="1:14" ht="12.75">
      <c r="A70" s="2">
        <v>2000</v>
      </c>
      <c r="B70" s="20">
        <v>8972.40482998515</v>
      </c>
      <c r="C70" s="20">
        <v>142.083975</v>
      </c>
      <c r="D70" s="20">
        <v>63.1486051117668</v>
      </c>
      <c r="E70" s="20">
        <v>6828.22270992313</v>
      </c>
      <c r="F70" s="20">
        <v>184.281349819552</v>
      </c>
      <c r="G70" s="20">
        <v>136.684744757359</v>
      </c>
      <c r="H70" s="20">
        <v>105.859395402182</v>
      </c>
      <c r="I70" s="20">
        <v>104.3934</v>
      </c>
      <c r="J70" s="20">
        <v>101.4275018386</v>
      </c>
      <c r="K70" s="20">
        <v>100.7867</v>
      </c>
      <c r="L70" s="20">
        <v>100.6358</v>
      </c>
      <c r="M70" s="20">
        <v>100</v>
      </c>
      <c r="N70" s="20">
        <v>37.0532488317961</v>
      </c>
    </row>
    <row r="71" spans="1:14" ht="12.75">
      <c r="A71" s="2">
        <v>2001</v>
      </c>
      <c r="B71" s="20">
        <v>9263.05125838403</v>
      </c>
      <c r="C71" s="20">
        <v>143.856525</v>
      </c>
      <c r="D71" s="20">
        <v>64.3909009923883</v>
      </c>
      <c r="E71" s="20">
        <v>7081.02598224436</v>
      </c>
      <c r="F71" s="20">
        <v>186.890216386236</v>
      </c>
      <c r="G71" s="20">
        <v>144.276155883495</v>
      </c>
      <c r="H71" s="20">
        <v>107.250777149928</v>
      </c>
      <c r="I71" s="20">
        <v>105.5633</v>
      </c>
      <c r="J71" s="20">
        <v>101.6445722754</v>
      </c>
      <c r="K71" s="20">
        <v>100.8777</v>
      </c>
      <c r="L71" s="20">
        <v>100.7602</v>
      </c>
      <c r="M71" s="20">
        <v>100</v>
      </c>
      <c r="N71" s="20">
        <v>37.8886927264847</v>
      </c>
    </row>
    <row r="72" spans="1:14" ht="12.75">
      <c r="A72" s="2">
        <v>2002</v>
      </c>
      <c r="B72" s="20">
        <v>9545.62159418034</v>
      </c>
      <c r="C72" s="20">
        <v>145.789236272224</v>
      </c>
      <c r="D72" s="20">
        <v>65.4754894000289</v>
      </c>
      <c r="E72" s="20">
        <v>7322.62871709567</v>
      </c>
      <c r="F72" s="20">
        <v>189.70270959919</v>
      </c>
      <c r="G72" s="20">
        <v>148.05685271652</v>
      </c>
      <c r="H72" s="20">
        <v>108.640625920892</v>
      </c>
      <c r="I72" s="20">
        <v>106.7462</v>
      </c>
      <c r="J72" s="20">
        <v>101.735274944294</v>
      </c>
      <c r="K72" s="20">
        <v>100.9584</v>
      </c>
      <c r="L72" s="20">
        <v>100.8996</v>
      </c>
      <c r="M72" s="20">
        <v>99.87106</v>
      </c>
      <c r="N72" s="20">
        <v>38.6005488934088</v>
      </c>
    </row>
    <row r="73" spans="1:14" ht="12.75">
      <c r="A73" s="2">
        <v>2003</v>
      </c>
      <c r="B73" s="20">
        <v>9835.29885458659</v>
      </c>
      <c r="C73" s="20">
        <v>148.014671640012</v>
      </c>
      <c r="D73" s="20">
        <v>66.4481348072513</v>
      </c>
      <c r="E73" s="20">
        <v>7565.72165782861</v>
      </c>
      <c r="F73" s="20">
        <v>192.871087516955</v>
      </c>
      <c r="G73" s="20">
        <v>151.182991179445</v>
      </c>
      <c r="H73" s="20">
        <v>110.044746991113</v>
      </c>
      <c r="I73" s="20">
        <v>107.942400007495</v>
      </c>
      <c r="J73" s="20">
        <v>101.937158152002</v>
      </c>
      <c r="K73" s="20">
        <v>101.0391</v>
      </c>
      <c r="L73" s="20">
        <v>101.0494</v>
      </c>
      <c r="M73" s="20">
        <v>99.84109</v>
      </c>
      <c r="N73" s="20">
        <v>39.2268315341121</v>
      </c>
    </row>
    <row r="74" spans="1:14" ht="12.75">
      <c r="A74" s="2">
        <v>2004</v>
      </c>
      <c r="B74" s="20">
        <v>10147.0704575495</v>
      </c>
      <c r="C74" s="20">
        <v>150.142205947797</v>
      </c>
      <c r="D74" s="20">
        <v>67.5830649582805</v>
      </c>
      <c r="E74" s="20">
        <v>7827.96465723368</v>
      </c>
      <c r="F74" s="20">
        <v>195.88546197422</v>
      </c>
      <c r="G74" s="20">
        <v>154.992983496278</v>
      </c>
      <c r="H74" s="20">
        <v>111.494007772274</v>
      </c>
      <c r="I74" s="20">
        <v>109.151991585929</v>
      </c>
      <c r="J74" s="20">
        <v>102.140374843117</v>
      </c>
      <c r="K74" s="20">
        <v>101.1199</v>
      </c>
      <c r="L74" s="20">
        <v>101.2003</v>
      </c>
      <c r="M74" s="20">
        <v>99.81114</v>
      </c>
      <c r="N74" s="20">
        <v>39.9619480605654</v>
      </c>
    </row>
    <row r="75" spans="1:14" ht="12.75">
      <c r="A75" s="2">
        <v>2005</v>
      </c>
      <c r="B75" s="20">
        <v>10448.7555274423</v>
      </c>
      <c r="C75" s="20">
        <v>151.912584305908</v>
      </c>
      <c r="D75" s="20">
        <v>68.7813690694746</v>
      </c>
      <c r="E75" s="20">
        <v>8087.2166802936</v>
      </c>
      <c r="F75" s="20">
        <v>198.41793038824</v>
      </c>
      <c r="G75" s="20">
        <v>161.173010875606</v>
      </c>
      <c r="H75" s="20">
        <v>112.969259124501</v>
      </c>
      <c r="I75" s="20">
        <v>110.375153283291</v>
      </c>
      <c r="J75" s="20">
        <v>102.343906761943</v>
      </c>
      <c r="K75" s="20">
        <v>101.2007</v>
      </c>
      <c r="L75" s="20">
        <v>101.3514</v>
      </c>
      <c r="M75" s="20">
        <v>99.7812</v>
      </c>
      <c r="N75" s="20">
        <v>40.7584973014762</v>
      </c>
    </row>
    <row r="76" spans="1:14" ht="12.75">
      <c r="A76" s="2">
        <v>2006</v>
      </c>
      <c r="B76" s="20">
        <v>10763.0038100245</v>
      </c>
      <c r="C76" s="20">
        <v>153.509940508992</v>
      </c>
      <c r="D76" s="20">
        <v>70.1127482320533</v>
      </c>
      <c r="E76" s="20">
        <v>8360.82927334139</v>
      </c>
      <c r="F76" s="20">
        <v>200.723530698627</v>
      </c>
      <c r="G76" s="20">
        <v>167.788019536627</v>
      </c>
      <c r="H76" s="20">
        <v>114.462759179335</v>
      </c>
      <c r="I76" s="20">
        <v>111.612005055602</v>
      </c>
      <c r="J76" s="20">
        <v>102.547946061202</v>
      </c>
      <c r="K76" s="20">
        <v>101.2816</v>
      </c>
      <c r="L76" s="20">
        <v>101.5028</v>
      </c>
      <c r="M76" s="20">
        <v>99.75126</v>
      </c>
      <c r="N76" s="20">
        <v>41.6534585867493</v>
      </c>
    </row>
    <row r="77" spans="1:14" ht="12.75">
      <c r="A77" s="2">
        <v>2007</v>
      </c>
      <c r="B77" s="20">
        <v>11083.4631991304</v>
      </c>
      <c r="C77" s="20">
        <v>155.002545387766</v>
      </c>
      <c r="D77" s="20">
        <v>71.505039942429</v>
      </c>
      <c r="E77" s="20">
        <v>8642.41139826835</v>
      </c>
      <c r="F77" s="20">
        <v>202.904752333943</v>
      </c>
      <c r="G77" s="20">
        <v>174.737816711905</v>
      </c>
      <c r="H77" s="20">
        <v>115.976163041197</v>
      </c>
      <c r="I77" s="20">
        <v>112.862724960664</v>
      </c>
      <c r="J77" s="20">
        <v>102.752311784138</v>
      </c>
      <c r="K77" s="20">
        <v>101.3626</v>
      </c>
      <c r="L77" s="20">
        <v>101.6543</v>
      </c>
      <c r="M77" s="20">
        <v>99.72134</v>
      </c>
      <c r="N77" s="20">
        <v>42.5934400198009</v>
      </c>
    </row>
    <row r="78" spans="1:14" ht="12.75">
      <c r="A78" s="2">
        <v>2008</v>
      </c>
      <c r="B78" s="20">
        <v>11406.6863895526</v>
      </c>
      <c r="C78" s="20">
        <v>156.440725238835</v>
      </c>
      <c r="D78" s="20">
        <v>72.9137912914825</v>
      </c>
      <c r="E78" s="20">
        <v>8929.15816341938</v>
      </c>
      <c r="F78" s="20">
        <v>205.041703284351</v>
      </c>
      <c r="G78" s="20">
        <v>182.137227499616</v>
      </c>
      <c r="H78" s="20">
        <v>117.509549836359</v>
      </c>
      <c r="I78" s="20">
        <v>114.127458765405</v>
      </c>
      <c r="J78" s="20">
        <v>102.957185971656</v>
      </c>
      <c r="K78" s="20">
        <v>101.4437</v>
      </c>
      <c r="L78" s="20">
        <v>101.8061</v>
      </c>
      <c r="M78" s="20">
        <v>99.6914199999999</v>
      </c>
      <c r="N78" s="20">
        <v>43.548010089618</v>
      </c>
    </row>
    <row r="79" spans="1:14" ht="12.75">
      <c r="A79" s="2">
        <v>2009</v>
      </c>
      <c r="B79" s="20">
        <v>11731.3764553723</v>
      </c>
      <c r="C79" s="20">
        <v>157.817678760684</v>
      </c>
      <c r="D79" s="20">
        <v>74.3349955942634</v>
      </c>
      <c r="E79" s="20">
        <v>9219.93654348522</v>
      </c>
      <c r="F79" s="20">
        <v>207.123681872279</v>
      </c>
      <c r="G79" s="20">
        <v>189.94961141655</v>
      </c>
      <c r="H79" s="20">
        <v>119.063209477311</v>
      </c>
      <c r="I79" s="20">
        <v>115.406366517806</v>
      </c>
      <c r="J79" s="20">
        <v>103.162488309697</v>
      </c>
      <c r="K79" s="20">
        <v>101.5248</v>
      </c>
      <c r="L79" s="20">
        <v>101.9582</v>
      </c>
      <c r="M79" s="20">
        <v>99.66152</v>
      </c>
      <c r="N79" s="20">
        <v>44.5141591736024</v>
      </c>
    </row>
    <row r="80" spans="1:14" ht="12.75">
      <c r="A80" s="2">
        <v>2010</v>
      </c>
      <c r="B80" s="20">
        <v>12047.9961163556</v>
      </c>
      <c r="C80" s="20">
        <v>158.956623561584</v>
      </c>
      <c r="D80" s="20">
        <v>75.7942377386236</v>
      </c>
      <c r="E80" s="20">
        <v>9506.64060866196</v>
      </c>
      <c r="F80" s="20">
        <v>208.904775705476</v>
      </c>
      <c r="G80" s="20">
        <v>197.983883410355</v>
      </c>
      <c r="H80" s="20">
        <v>120.637471692155</v>
      </c>
      <c r="I80" s="20">
        <v>116.699603325026</v>
      </c>
      <c r="J80" s="20">
        <v>103.367985585293</v>
      </c>
      <c r="K80" s="20">
        <v>101.6059</v>
      </c>
      <c r="L80" s="20">
        <v>102.1104</v>
      </c>
      <c r="M80" s="20">
        <v>99.63161</v>
      </c>
      <c r="N80" s="20">
        <v>45.5070525628618</v>
      </c>
    </row>
    <row r="81" spans="1:14" ht="12.75">
      <c r="A81" s="2">
        <v>2011</v>
      </c>
      <c r="B81" s="20">
        <v>12362.8607198742</v>
      </c>
      <c r="C81" s="20">
        <v>159.943088564805</v>
      </c>
      <c r="D81" s="20">
        <v>77.2953731906023</v>
      </c>
      <c r="E81" s="20">
        <v>9793.43659772094</v>
      </c>
      <c r="F81" s="20">
        <v>210.482025083759</v>
      </c>
      <c r="G81" s="20">
        <v>206.218690752055</v>
      </c>
      <c r="H81" s="20">
        <v>122.232447480774</v>
      </c>
      <c r="I81" s="20">
        <v>118.007333536301</v>
      </c>
      <c r="J81" s="20">
        <v>103.574125527442</v>
      </c>
      <c r="K81" s="20">
        <v>101.6872</v>
      </c>
      <c r="L81" s="20">
        <v>102.2629</v>
      </c>
      <c r="M81" s="20">
        <v>99.60173</v>
      </c>
      <c r="N81" s="20">
        <v>46.5286125683356</v>
      </c>
    </row>
    <row r="82" spans="1:14" ht="12.75">
      <c r="A82" s="2">
        <v>2012</v>
      </c>
      <c r="B82" s="20">
        <v>12686.0218956629</v>
      </c>
      <c r="C82" s="20">
        <v>160.945393406538</v>
      </c>
      <c r="D82" s="20">
        <v>78.8219011874345</v>
      </c>
      <c r="E82" s="20">
        <v>10087.9511702873</v>
      </c>
      <c r="F82" s="20">
        <v>212.076866725547</v>
      </c>
      <c r="G82" s="20">
        <v>214.535142224795</v>
      </c>
      <c r="H82" s="20">
        <v>123.848544828134</v>
      </c>
      <c r="I82" s="20">
        <v>119.329717825176</v>
      </c>
      <c r="J82" s="20">
        <v>103.780572756658</v>
      </c>
      <c r="K82" s="20">
        <v>101.7685</v>
      </c>
      <c r="L82" s="20">
        <v>102.4156</v>
      </c>
      <c r="M82" s="20">
        <v>99.57185</v>
      </c>
      <c r="N82" s="20">
        <v>47.5674283859653</v>
      </c>
    </row>
    <row r="83" spans="1:14" ht="12.75">
      <c r="A83" s="2">
        <v>2013</v>
      </c>
      <c r="B83" s="20">
        <v>13017.5763339708</v>
      </c>
      <c r="C83" s="20">
        <v>162.017400775</v>
      </c>
      <c r="D83" s="20">
        <v>80.3467792453286</v>
      </c>
      <c r="E83" s="20">
        <v>10390.2600414797</v>
      </c>
      <c r="F83" s="20">
        <v>213.76058275792</v>
      </c>
      <c r="G83" s="20">
        <v>222.822388132212</v>
      </c>
      <c r="H83" s="20">
        <v>125.486073631072</v>
      </c>
      <c r="I83" s="20">
        <v>120.666920754377</v>
      </c>
      <c r="J83" s="20">
        <v>103.987428737076</v>
      </c>
      <c r="K83" s="20">
        <v>101.8498</v>
      </c>
      <c r="L83" s="20">
        <v>102.5686</v>
      </c>
      <c r="M83" s="20">
        <v>99.54197</v>
      </c>
      <c r="N83" s="20">
        <v>48.6069971714407</v>
      </c>
    </row>
    <row r="84" ht="12.75">
      <c r="A84" s="2"/>
    </row>
    <row r="85" ht="12.75">
      <c r="A85" s="1" t="s">
        <v>350</v>
      </c>
    </row>
  </sheetData>
  <sheetProtection/>
  <hyperlinks>
    <hyperlink ref="A2" r:id="rId1" display="For details about the construction of the potential series, see CBO's Method for Estimating Potential Output: An Update, August 2001."/>
  </hyperlinks>
  <printOptions/>
  <pageMargins left="0.75" right="0.75" top="1" bottom="1" header="0.5" footer="0.5"/>
  <pageSetup horizontalDpi="1200" verticalDpi="1200" orientation="portrait" scale="5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85</v>
      </c>
    </row>
    <row r="2" ht="12.75">
      <c r="A2" s="1"/>
    </row>
    <row r="3" ht="12.75">
      <c r="A3" s="1" t="s">
        <v>353</v>
      </c>
    </row>
    <row r="4" ht="12.75">
      <c r="A4" s="1"/>
    </row>
    <row r="6" spans="2:6" ht="12.75">
      <c r="B6" s="40" t="s">
        <v>33</v>
      </c>
      <c r="C6" s="40"/>
      <c r="D6" s="40"/>
      <c r="F6" s="17"/>
    </row>
    <row r="7" spans="2:6" ht="12.75">
      <c r="B7" s="18" t="s">
        <v>86</v>
      </c>
      <c r="C7" s="19"/>
      <c r="D7" s="18" t="s">
        <v>87</v>
      </c>
      <c r="F7" s="16" t="s">
        <v>88</v>
      </c>
    </row>
    <row r="8" spans="1:6" ht="12.75">
      <c r="A8" s="1" t="s">
        <v>89</v>
      </c>
      <c r="B8" s="20">
        <v>1570.71295562801</v>
      </c>
      <c r="C8" s="20"/>
      <c r="D8" s="20">
        <v>274.119519298963</v>
      </c>
      <c r="F8" s="21">
        <v>5.248852</v>
      </c>
    </row>
    <row r="9" spans="1:6" ht="12.75">
      <c r="A9" s="1" t="s">
        <v>90</v>
      </c>
      <c r="B9" s="20">
        <v>1587.15098016298</v>
      </c>
      <c r="C9" s="20"/>
      <c r="D9" s="20">
        <v>273.855705981134</v>
      </c>
      <c r="F9" s="21">
        <v>5.255639</v>
      </c>
    </row>
    <row r="10" spans="1:6" ht="12.75">
      <c r="A10" s="1" t="s">
        <v>91</v>
      </c>
      <c r="B10" s="20">
        <v>1604.14930348306</v>
      </c>
      <c r="C10" s="20"/>
      <c r="D10" s="20">
        <v>275.126080464265</v>
      </c>
      <c r="F10" s="21">
        <v>5.260385</v>
      </c>
    </row>
    <row r="11" spans="1:6" ht="12.75">
      <c r="A11" s="1" t="s">
        <v>92</v>
      </c>
      <c r="B11" s="20">
        <v>1621.71984372762</v>
      </c>
      <c r="C11" s="20"/>
      <c r="D11" s="20">
        <v>278.518454894313</v>
      </c>
      <c r="F11" s="21">
        <v>5.263168</v>
      </c>
    </row>
    <row r="12" spans="1:6" ht="12.75">
      <c r="A12" s="1" t="s">
        <v>93</v>
      </c>
      <c r="B12" s="20">
        <v>1639.89741730851</v>
      </c>
      <c r="C12" s="20"/>
      <c r="D12" s="20">
        <v>280.732516579916</v>
      </c>
      <c r="F12" s="21">
        <v>5.25819</v>
      </c>
    </row>
    <row r="13" spans="1:6" ht="12.75">
      <c r="A13" s="1" t="s">
        <v>94</v>
      </c>
      <c r="B13" s="20">
        <v>1658.6920798167</v>
      </c>
      <c r="C13" s="20"/>
      <c r="D13" s="20">
        <v>285.081451625116</v>
      </c>
      <c r="F13" s="21">
        <v>5.262004</v>
      </c>
    </row>
    <row r="14" spans="1:6" ht="12.75">
      <c r="A14" s="1" t="s">
        <v>95</v>
      </c>
      <c r="B14" s="20">
        <v>1678.20014195713</v>
      </c>
      <c r="C14" s="20"/>
      <c r="D14" s="20">
        <v>294.634673791082</v>
      </c>
      <c r="F14" s="21">
        <v>5.268869</v>
      </c>
    </row>
    <row r="15" spans="1:6" ht="12.75">
      <c r="A15" s="1" t="s">
        <v>96</v>
      </c>
      <c r="B15" s="20">
        <v>1698.1605291182</v>
      </c>
      <c r="C15" s="20"/>
      <c r="D15" s="20">
        <v>303.924163344662</v>
      </c>
      <c r="F15" s="21">
        <v>5.278982</v>
      </c>
    </row>
    <row r="16" spans="1:6" ht="12.75">
      <c r="A16" s="1" t="s">
        <v>97</v>
      </c>
      <c r="B16" s="20">
        <v>1718.50559194919</v>
      </c>
      <c r="C16" s="20"/>
      <c r="D16" s="20">
        <v>319.088746224342</v>
      </c>
      <c r="F16" s="21">
        <v>5.294321</v>
      </c>
    </row>
    <row r="17" spans="1:6" ht="12.75">
      <c r="A17" s="1" t="s">
        <v>98</v>
      </c>
      <c r="B17" s="20">
        <v>1739.11105372958</v>
      </c>
      <c r="C17" s="20"/>
      <c r="D17" s="20">
        <v>324.835900649497</v>
      </c>
      <c r="F17" s="21">
        <v>5.309004</v>
      </c>
    </row>
    <row r="18" spans="1:6" ht="12.75">
      <c r="A18" s="1" t="s">
        <v>99</v>
      </c>
      <c r="B18" s="20">
        <v>1759.7556400875</v>
      </c>
      <c r="C18" s="20"/>
      <c r="D18" s="20">
        <v>328.746610228327</v>
      </c>
      <c r="F18" s="21">
        <v>5.32454</v>
      </c>
    </row>
    <row r="19" spans="1:6" ht="12.75">
      <c r="A19" s="1" t="s">
        <v>100</v>
      </c>
      <c r="B19" s="20">
        <v>1780.54185592359</v>
      </c>
      <c r="C19" s="20"/>
      <c r="D19" s="20">
        <v>336.248369797104</v>
      </c>
      <c r="F19" s="21">
        <v>5.340189</v>
      </c>
    </row>
    <row r="20" spans="1:6" ht="12.75">
      <c r="A20" s="1" t="s">
        <v>101</v>
      </c>
      <c r="B20" s="20">
        <v>1801.19159384202</v>
      </c>
      <c r="C20" s="20"/>
      <c r="D20" s="20">
        <v>339.528527503337</v>
      </c>
      <c r="F20" s="21">
        <v>5.359446</v>
      </c>
    </row>
    <row r="21" spans="1:6" ht="12.75">
      <c r="A21" s="1" t="s">
        <v>102</v>
      </c>
      <c r="B21" s="20">
        <v>1821.54021073532</v>
      </c>
      <c r="C21" s="20"/>
      <c r="D21" s="20">
        <v>343.966761474188</v>
      </c>
      <c r="F21" s="21">
        <v>5.370636</v>
      </c>
    </row>
    <row r="22" spans="1:6" ht="12.75">
      <c r="A22" s="1" t="s">
        <v>103</v>
      </c>
      <c r="B22" s="20">
        <v>1841.45512745819</v>
      </c>
      <c r="C22" s="20"/>
      <c r="D22" s="20">
        <v>351.817944479232</v>
      </c>
      <c r="F22" s="21">
        <v>5.377612</v>
      </c>
    </row>
    <row r="23" spans="1:6" ht="12.75">
      <c r="A23" s="1" t="s">
        <v>104</v>
      </c>
      <c r="B23" s="20">
        <v>1860.71758418635</v>
      </c>
      <c r="C23" s="20"/>
      <c r="D23" s="20">
        <v>356.568806205797</v>
      </c>
      <c r="F23" s="21">
        <v>5.380342</v>
      </c>
    </row>
    <row r="24" spans="1:6" ht="12.75">
      <c r="A24" s="1" t="s">
        <v>105</v>
      </c>
      <c r="B24" s="20">
        <v>1879.27075598107</v>
      </c>
      <c r="C24" s="20"/>
      <c r="D24" s="20">
        <v>360.352069555277</v>
      </c>
      <c r="F24" s="21">
        <v>5.374089</v>
      </c>
    </row>
    <row r="25" spans="1:6" ht="12.75">
      <c r="A25" s="1" t="s">
        <v>106</v>
      </c>
      <c r="B25" s="20">
        <v>1897.05007639676</v>
      </c>
      <c r="C25" s="20"/>
      <c r="D25" s="20">
        <v>364.231329295132</v>
      </c>
      <c r="F25" s="21">
        <v>5.372505</v>
      </c>
    </row>
    <row r="26" spans="1:6" ht="12.75">
      <c r="A26" s="1" t="s">
        <v>107</v>
      </c>
      <c r="B26" s="20">
        <v>1913.94778395775</v>
      </c>
      <c r="C26" s="20"/>
      <c r="D26" s="20">
        <v>369.059797492636</v>
      </c>
      <c r="F26" s="21">
        <v>5.3711</v>
      </c>
    </row>
    <row r="27" spans="1:6" ht="12.75">
      <c r="A27" s="1" t="s">
        <v>108</v>
      </c>
      <c r="B27" s="20">
        <v>1930.00340098757</v>
      </c>
      <c r="C27" s="20"/>
      <c r="D27" s="20">
        <v>373.159092726112</v>
      </c>
      <c r="F27" s="21">
        <v>5.370348</v>
      </c>
    </row>
    <row r="28" spans="1:6" ht="12.75">
      <c r="A28" s="1" t="s">
        <v>109</v>
      </c>
      <c r="B28" s="20">
        <v>1945.50009267476</v>
      </c>
      <c r="C28" s="20"/>
      <c r="D28" s="20">
        <v>377.435650815597</v>
      </c>
      <c r="F28" s="21">
        <v>5.372427</v>
      </c>
    </row>
    <row r="29" spans="1:6" ht="12.75">
      <c r="A29" s="1" t="s">
        <v>110</v>
      </c>
      <c r="B29" s="20">
        <v>1960.63246122488</v>
      </c>
      <c r="C29" s="20"/>
      <c r="D29" s="20">
        <v>380.510174210929</v>
      </c>
      <c r="F29" s="21">
        <v>5.372669</v>
      </c>
    </row>
    <row r="30" spans="1:6" ht="12.75">
      <c r="A30" s="1" t="s">
        <v>111</v>
      </c>
      <c r="B30" s="20">
        <v>1975.69582558992</v>
      </c>
      <c r="C30" s="20"/>
      <c r="D30" s="20">
        <v>384.16307719804</v>
      </c>
      <c r="F30" s="21">
        <v>5.373093</v>
      </c>
    </row>
    <row r="31" spans="1:6" ht="12.75">
      <c r="A31" s="1" t="s">
        <v>112</v>
      </c>
      <c r="B31" s="20">
        <v>1990.82969023316</v>
      </c>
      <c r="C31" s="20"/>
      <c r="D31" s="20">
        <v>388.136669578667</v>
      </c>
      <c r="F31" s="21">
        <v>5.373845</v>
      </c>
    </row>
    <row r="32" spans="1:6" ht="12.75">
      <c r="A32" s="1" t="s">
        <v>113</v>
      </c>
      <c r="B32" s="20">
        <v>2006.03434644643</v>
      </c>
      <c r="C32" s="20"/>
      <c r="D32" s="20">
        <v>392.902407585908</v>
      </c>
      <c r="F32" s="21">
        <v>5.372774</v>
      </c>
    </row>
    <row r="33" spans="1:6" ht="12.75">
      <c r="A33" s="1" t="s">
        <v>114</v>
      </c>
      <c r="B33" s="20">
        <v>2021.38216817116</v>
      </c>
      <c r="C33" s="20"/>
      <c r="D33" s="20">
        <v>397.702833087334</v>
      </c>
      <c r="F33" s="21">
        <v>5.375903</v>
      </c>
    </row>
    <row r="34" spans="1:6" ht="12.75">
      <c r="A34" s="1" t="s">
        <v>115</v>
      </c>
      <c r="B34" s="20">
        <v>2036.87456358937</v>
      </c>
      <c r="C34" s="20"/>
      <c r="D34" s="20">
        <v>403.645112676945</v>
      </c>
      <c r="F34" s="21">
        <v>5.380863</v>
      </c>
    </row>
    <row r="35" spans="1:6" ht="12.75">
      <c r="A35" s="1" t="s">
        <v>116</v>
      </c>
      <c r="B35" s="20">
        <v>2052.63246177957</v>
      </c>
      <c r="C35" s="20"/>
      <c r="D35" s="20">
        <v>410.892672504958</v>
      </c>
      <c r="F35" s="21">
        <v>5.38737</v>
      </c>
    </row>
    <row r="36" spans="1:6" ht="12.75">
      <c r="A36" s="1" t="s">
        <v>117</v>
      </c>
      <c r="B36" s="20">
        <v>2068.76565887619</v>
      </c>
      <c r="C36" s="20"/>
      <c r="D36" s="20">
        <v>418.239846546965</v>
      </c>
      <c r="F36" s="21">
        <v>5.399583</v>
      </c>
    </row>
    <row r="37" spans="1:6" ht="12.75">
      <c r="A37" s="1" t="s">
        <v>118</v>
      </c>
      <c r="B37" s="20">
        <v>2085.3430214042</v>
      </c>
      <c r="C37" s="20"/>
      <c r="D37" s="20">
        <v>424.053240119945</v>
      </c>
      <c r="F37" s="21">
        <v>5.405068</v>
      </c>
    </row>
    <row r="38" spans="1:6" ht="12.75">
      <c r="A38" s="1" t="s">
        <v>119</v>
      </c>
      <c r="B38" s="20">
        <v>2102.51169120649</v>
      </c>
      <c r="C38" s="20"/>
      <c r="D38" s="20">
        <v>432.948246440075</v>
      </c>
      <c r="F38" s="21">
        <v>5.408066</v>
      </c>
    </row>
    <row r="39" spans="1:6" ht="12.75">
      <c r="A39" s="1" t="s">
        <v>120</v>
      </c>
      <c r="B39" s="20">
        <v>2120.22197200942</v>
      </c>
      <c r="C39" s="20"/>
      <c r="D39" s="20">
        <v>438.228702839765</v>
      </c>
      <c r="F39" s="21">
        <v>5.408461</v>
      </c>
    </row>
    <row r="40" spans="1:6" ht="12.75">
      <c r="A40" s="1" t="s">
        <v>121</v>
      </c>
      <c r="B40" s="20">
        <v>2138.28910222278</v>
      </c>
      <c r="C40" s="20"/>
      <c r="D40" s="20">
        <v>448.289317440392</v>
      </c>
      <c r="F40" s="21">
        <v>5.403357</v>
      </c>
    </row>
    <row r="41" spans="1:6" ht="12.75">
      <c r="A41" s="1" t="s">
        <v>122</v>
      </c>
      <c r="B41" s="20">
        <v>2156.60711474001</v>
      </c>
      <c r="C41" s="20"/>
      <c r="D41" s="20">
        <v>455.148381289668</v>
      </c>
      <c r="F41" s="21">
        <v>5.401039</v>
      </c>
    </row>
    <row r="42" spans="1:6" ht="12.75">
      <c r="A42" s="1" t="s">
        <v>123</v>
      </c>
      <c r="B42" s="20">
        <v>2174.93379079478</v>
      </c>
      <c r="C42" s="20"/>
      <c r="D42" s="20">
        <v>461.712262287054</v>
      </c>
      <c r="F42" s="21">
        <v>5.398896</v>
      </c>
    </row>
    <row r="43" spans="1:6" ht="12.75">
      <c r="A43" s="1" t="s">
        <v>124</v>
      </c>
      <c r="B43" s="20">
        <v>2193.32277218807</v>
      </c>
      <c r="C43" s="20"/>
      <c r="D43" s="20">
        <v>465.677904756843</v>
      </c>
      <c r="F43" s="21">
        <v>5.39738</v>
      </c>
    </row>
    <row r="44" spans="1:6" ht="12.75">
      <c r="A44" s="1" t="s">
        <v>125</v>
      </c>
      <c r="B44" s="20">
        <v>2211.93797228485</v>
      </c>
      <c r="C44" s="20"/>
      <c r="D44" s="20">
        <v>474.897044583306</v>
      </c>
      <c r="F44" s="21">
        <v>5.397192</v>
      </c>
    </row>
    <row r="45" spans="1:6" ht="12.75">
      <c r="A45" s="1" t="s">
        <v>126</v>
      </c>
      <c r="B45" s="20">
        <v>2230.86231611065</v>
      </c>
      <c r="C45" s="20"/>
      <c r="D45" s="20">
        <v>480.69808745982</v>
      </c>
      <c r="F45" s="21">
        <v>5.397917</v>
      </c>
    </row>
    <row r="46" spans="1:6" ht="12.75">
      <c r="A46" s="1" t="s">
        <v>127</v>
      </c>
      <c r="B46" s="20">
        <v>2250.27462804309</v>
      </c>
      <c r="C46" s="20"/>
      <c r="D46" s="20">
        <v>488.188167296238</v>
      </c>
      <c r="F46" s="21">
        <v>5.400185</v>
      </c>
    </row>
    <row r="47" spans="1:6" ht="12.75">
      <c r="A47" s="1" t="s">
        <v>128</v>
      </c>
      <c r="B47" s="20">
        <v>2270.15985582062</v>
      </c>
      <c r="C47" s="20"/>
      <c r="D47" s="20">
        <v>495.32614325518</v>
      </c>
      <c r="F47" s="21">
        <v>5.404301</v>
      </c>
    </row>
    <row r="48" spans="1:6" ht="12.75">
      <c r="A48" s="1" t="s">
        <v>129</v>
      </c>
      <c r="B48" s="20">
        <v>2290.43454141191</v>
      </c>
      <c r="C48" s="20"/>
      <c r="D48" s="20">
        <v>499.905224810582</v>
      </c>
      <c r="F48" s="21">
        <v>5.407029</v>
      </c>
    </row>
    <row r="49" spans="1:6" ht="12.75">
      <c r="A49" s="1" t="s">
        <v>130</v>
      </c>
      <c r="B49" s="20">
        <v>2311.0671065115</v>
      </c>
      <c r="C49" s="20"/>
      <c r="D49" s="20">
        <v>504.542690205649</v>
      </c>
      <c r="F49" s="21">
        <v>5.41737</v>
      </c>
    </row>
    <row r="50" spans="1:6" ht="12.75">
      <c r="A50" s="1" t="s">
        <v>131</v>
      </c>
      <c r="B50" s="20">
        <v>2332.0273969458</v>
      </c>
      <c r="C50" s="20"/>
      <c r="D50" s="20">
        <v>510.337298585291</v>
      </c>
      <c r="F50" s="21">
        <v>5.431606</v>
      </c>
    </row>
    <row r="51" spans="1:6" ht="12.75">
      <c r="A51" s="1" t="s">
        <v>132</v>
      </c>
      <c r="B51" s="20">
        <v>2353.17953655761</v>
      </c>
      <c r="C51" s="20"/>
      <c r="D51" s="20">
        <v>517.295078319835</v>
      </c>
      <c r="F51" s="21">
        <v>5.449081</v>
      </c>
    </row>
    <row r="52" spans="1:6" ht="12.75">
      <c r="A52" s="1" t="s">
        <v>133</v>
      </c>
      <c r="B52" s="20">
        <v>2374.65524126499</v>
      </c>
      <c r="C52" s="20"/>
      <c r="D52" s="20">
        <v>524.291301490502</v>
      </c>
      <c r="F52" s="21">
        <v>5.476715</v>
      </c>
    </row>
    <row r="53" spans="1:6" ht="12.75">
      <c r="A53" s="1" t="s">
        <v>134</v>
      </c>
      <c r="B53" s="20">
        <v>2396.49029553309</v>
      </c>
      <c r="C53" s="20"/>
      <c r="D53" s="20">
        <v>530.930579512228</v>
      </c>
      <c r="F53" s="21">
        <v>5.493005</v>
      </c>
    </row>
    <row r="54" spans="1:6" ht="12.75">
      <c r="A54" s="1" t="s">
        <v>135</v>
      </c>
      <c r="B54" s="20">
        <v>2418.66664993765</v>
      </c>
      <c r="C54" s="20"/>
      <c r="D54" s="20">
        <v>537.695694664357</v>
      </c>
      <c r="F54" s="21">
        <v>5.504966</v>
      </c>
    </row>
    <row r="55" spans="1:6" ht="12.75">
      <c r="A55" s="1" t="s">
        <v>136</v>
      </c>
      <c r="B55" s="20">
        <v>2441.44052042966</v>
      </c>
      <c r="C55" s="20"/>
      <c r="D55" s="20">
        <v>544.340897198097</v>
      </c>
      <c r="F55" s="21">
        <v>5.512124</v>
      </c>
    </row>
    <row r="56" spans="1:6" ht="12.75">
      <c r="A56" s="1" t="s">
        <v>137</v>
      </c>
      <c r="B56" s="20">
        <v>2464.63373556292</v>
      </c>
      <c r="C56" s="20"/>
      <c r="D56" s="20">
        <v>550.832361182856</v>
      </c>
      <c r="F56" s="21">
        <v>5.510733</v>
      </c>
    </row>
    <row r="57" spans="1:6" ht="12.75">
      <c r="A57" s="1" t="s">
        <v>138</v>
      </c>
      <c r="B57" s="20">
        <v>2488.20189541899</v>
      </c>
      <c r="C57" s="20"/>
      <c r="D57" s="20">
        <v>557.234197501541</v>
      </c>
      <c r="F57" s="21">
        <v>5.510915</v>
      </c>
    </row>
    <row r="58" spans="1:6" ht="12.75">
      <c r="A58" s="1" t="s">
        <v>139</v>
      </c>
      <c r="B58" s="20">
        <v>2512.15445845187</v>
      </c>
      <c r="C58" s="20"/>
      <c r="D58" s="20">
        <v>564.168543293366</v>
      </c>
      <c r="F58" s="21">
        <v>5.509552</v>
      </c>
    </row>
    <row r="59" spans="1:6" ht="12.75">
      <c r="A59" s="1" t="s">
        <v>140</v>
      </c>
      <c r="B59" s="20">
        <v>2536.25367491942</v>
      </c>
      <c r="C59" s="20"/>
      <c r="D59" s="20">
        <v>571.478691589187</v>
      </c>
      <c r="F59" s="21">
        <v>5.507425</v>
      </c>
    </row>
    <row r="60" spans="1:6" ht="12.75">
      <c r="A60" s="1" t="s">
        <v>141</v>
      </c>
      <c r="B60" s="20">
        <v>2560.57518062014</v>
      </c>
      <c r="C60" s="20"/>
      <c r="D60" s="20">
        <v>580.558083404756</v>
      </c>
      <c r="F60" s="21">
        <v>5.502048</v>
      </c>
    </row>
    <row r="61" spans="1:6" ht="12.75">
      <c r="A61" s="1" t="s">
        <v>142</v>
      </c>
      <c r="B61" s="20">
        <v>2585.11180580812</v>
      </c>
      <c r="C61" s="20"/>
      <c r="D61" s="20">
        <v>586.990777138387</v>
      </c>
      <c r="F61" s="21">
        <v>5.502605</v>
      </c>
    </row>
    <row r="62" spans="1:6" ht="12.75">
      <c r="A62" s="1" t="s">
        <v>143</v>
      </c>
      <c r="B62" s="20">
        <v>2609.82843509796</v>
      </c>
      <c r="C62" s="20"/>
      <c r="D62" s="20">
        <v>593.965112886205</v>
      </c>
      <c r="F62" s="21">
        <v>5.506328</v>
      </c>
    </row>
    <row r="63" spans="1:6" ht="12.75">
      <c r="A63" s="1" t="s">
        <v>144</v>
      </c>
      <c r="B63" s="20">
        <v>2634.81049966401</v>
      </c>
      <c r="C63" s="20"/>
      <c r="D63" s="20">
        <v>601.594653324737</v>
      </c>
      <c r="F63" s="21">
        <v>5.513432</v>
      </c>
    </row>
    <row r="64" spans="1:6" ht="12.75">
      <c r="A64" s="1" t="s">
        <v>145</v>
      </c>
      <c r="B64" s="20">
        <v>2660.12097008014</v>
      </c>
      <c r="C64" s="20"/>
      <c r="D64" s="20">
        <v>609.360689930662</v>
      </c>
      <c r="F64" s="21">
        <v>5.528073</v>
      </c>
    </row>
    <row r="65" spans="1:6" ht="12.75">
      <c r="A65" s="1" t="s">
        <v>146</v>
      </c>
      <c r="B65" s="20">
        <v>2685.82709306337</v>
      </c>
      <c r="C65" s="20"/>
      <c r="D65" s="20">
        <v>616.097572951616</v>
      </c>
      <c r="F65" s="21">
        <v>5.539126</v>
      </c>
    </row>
    <row r="66" spans="1:6" ht="12.75">
      <c r="A66" s="1" t="s">
        <v>147</v>
      </c>
      <c r="B66" s="20">
        <v>2712.00112077573</v>
      </c>
      <c r="C66" s="20"/>
      <c r="D66" s="20">
        <v>623.153956601248</v>
      </c>
      <c r="F66" s="21">
        <v>5.550587</v>
      </c>
    </row>
    <row r="67" spans="1:6" ht="12.75">
      <c r="A67" s="1" t="s">
        <v>148</v>
      </c>
      <c r="B67" s="20">
        <v>2738.76269966575</v>
      </c>
      <c r="C67" s="20"/>
      <c r="D67" s="20">
        <v>634.152434985028</v>
      </c>
      <c r="F67" s="21">
        <v>5.562346</v>
      </c>
    </row>
    <row r="68" spans="1:6" ht="12.75">
      <c r="A68" s="1" t="s">
        <v>149</v>
      </c>
      <c r="B68" s="20">
        <v>2766.09364850481</v>
      </c>
      <c r="C68" s="20"/>
      <c r="D68" s="20">
        <v>642.409322973588</v>
      </c>
      <c r="F68" s="21">
        <v>5.571939</v>
      </c>
    </row>
    <row r="69" spans="1:6" ht="12.75">
      <c r="A69" s="1" t="s">
        <v>150</v>
      </c>
      <c r="B69" s="20">
        <v>2794.02609238067</v>
      </c>
      <c r="C69" s="20"/>
      <c r="D69" s="20">
        <v>650.342159127069</v>
      </c>
      <c r="F69" s="21">
        <v>5.585959</v>
      </c>
    </row>
    <row r="70" spans="1:6" ht="12.75">
      <c r="A70" s="1" t="s">
        <v>151</v>
      </c>
      <c r="B70" s="20">
        <v>2822.54458249904</v>
      </c>
      <c r="C70" s="20"/>
      <c r="D70" s="20">
        <v>659.642034740027</v>
      </c>
      <c r="F70" s="21">
        <v>5.602002</v>
      </c>
    </row>
    <row r="71" spans="1:6" ht="12.75">
      <c r="A71" s="1" t="s">
        <v>152</v>
      </c>
      <c r="B71" s="20">
        <v>2851.68906334557</v>
      </c>
      <c r="C71" s="20"/>
      <c r="D71" s="20">
        <v>669.768124167602</v>
      </c>
      <c r="F71" s="21">
        <v>5.620078</v>
      </c>
    </row>
    <row r="72" spans="1:6" ht="12.75">
      <c r="A72" s="1" t="s">
        <v>153</v>
      </c>
      <c r="B72" s="20">
        <v>2881.60045729064</v>
      </c>
      <c r="C72" s="20"/>
      <c r="D72" s="20">
        <v>680.327690079296</v>
      </c>
      <c r="F72" s="21">
        <v>5.638834</v>
      </c>
    </row>
    <row r="73" spans="1:6" ht="12.75">
      <c r="A73" s="1" t="s">
        <v>154</v>
      </c>
      <c r="B73" s="20">
        <v>2912.34583373389</v>
      </c>
      <c r="C73" s="20"/>
      <c r="D73" s="20">
        <v>690.609450522535</v>
      </c>
      <c r="F73" s="21">
        <v>5.661076</v>
      </c>
    </row>
    <row r="74" spans="1:6" ht="12.75">
      <c r="A74" s="1" t="s">
        <v>155</v>
      </c>
      <c r="B74" s="20">
        <v>2944.09632869728</v>
      </c>
      <c r="C74" s="20"/>
      <c r="D74" s="20">
        <v>700.823664699893</v>
      </c>
      <c r="F74" s="21">
        <v>5.685029</v>
      </c>
    </row>
    <row r="75" spans="1:6" ht="12.75">
      <c r="A75" s="1" t="s">
        <v>156</v>
      </c>
      <c r="B75" s="20">
        <v>2976.71218475158</v>
      </c>
      <c r="C75" s="20"/>
      <c r="D75" s="20">
        <v>713.49225660248</v>
      </c>
      <c r="F75" s="21">
        <v>5.709864</v>
      </c>
    </row>
    <row r="76" spans="1:6" ht="12.75">
      <c r="A76" s="1" t="s">
        <v>157</v>
      </c>
      <c r="B76" s="20">
        <v>3010.04445720077</v>
      </c>
      <c r="C76" s="20"/>
      <c r="D76" s="20">
        <v>726.205783729392</v>
      </c>
      <c r="F76" s="21">
        <v>5.741851</v>
      </c>
    </row>
    <row r="77" spans="1:6" ht="12.75">
      <c r="A77" s="1" t="s">
        <v>158</v>
      </c>
      <c r="B77" s="20">
        <v>3043.96775400787</v>
      </c>
      <c r="C77" s="20"/>
      <c r="D77" s="20">
        <v>740.340097023887</v>
      </c>
      <c r="F77" s="21">
        <v>5.761292</v>
      </c>
    </row>
    <row r="78" spans="1:6" ht="12.75">
      <c r="A78" s="1" t="s">
        <v>159</v>
      </c>
      <c r="B78" s="20">
        <v>3078.25692449192</v>
      </c>
      <c r="C78" s="20"/>
      <c r="D78" s="20">
        <v>756.617579040754</v>
      </c>
      <c r="F78" s="21">
        <v>5.774818</v>
      </c>
    </row>
    <row r="79" spans="1:6" ht="12.75">
      <c r="A79" s="1" t="s">
        <v>160</v>
      </c>
      <c r="B79" s="20">
        <v>3112.91098318399</v>
      </c>
      <c r="C79" s="20"/>
      <c r="D79" s="20">
        <v>771.690422773492</v>
      </c>
      <c r="F79" s="21">
        <v>5.78232</v>
      </c>
    </row>
    <row r="80" spans="1:6" ht="12.75">
      <c r="A80" s="1" t="s">
        <v>161</v>
      </c>
      <c r="B80" s="20">
        <v>3147.84401619823</v>
      </c>
      <c r="C80" s="20"/>
      <c r="D80" s="20">
        <v>783.470624725444</v>
      </c>
      <c r="F80" s="21">
        <v>5.778089</v>
      </c>
    </row>
    <row r="81" spans="1:6" ht="12.75">
      <c r="A81" s="1" t="s">
        <v>162</v>
      </c>
      <c r="B81" s="20">
        <v>3182.96787901545</v>
      </c>
      <c r="C81" s="20"/>
      <c r="D81" s="20">
        <v>797.169114363264</v>
      </c>
      <c r="F81" s="21">
        <v>5.778797</v>
      </c>
    </row>
    <row r="82" spans="1:6" ht="12.75">
      <c r="A82" s="1" t="s">
        <v>163</v>
      </c>
      <c r="B82" s="20">
        <v>3218.19269243015</v>
      </c>
      <c r="C82" s="20"/>
      <c r="D82" s="20">
        <v>814.576191682863</v>
      </c>
      <c r="F82" s="21">
        <v>5.779238</v>
      </c>
    </row>
    <row r="83" spans="1:6" ht="12.75">
      <c r="A83" s="1" t="s">
        <v>164</v>
      </c>
      <c r="B83" s="20">
        <v>3253.4736000147</v>
      </c>
      <c r="C83" s="20"/>
      <c r="D83" s="20">
        <v>832.689645583849</v>
      </c>
      <c r="F83" s="21">
        <v>5.780314</v>
      </c>
    </row>
    <row r="84" spans="1:6" ht="12.75">
      <c r="A84" s="1" t="s">
        <v>165</v>
      </c>
      <c r="B84" s="20">
        <v>3288.64718157506</v>
      </c>
      <c r="C84" s="20"/>
      <c r="D84" s="20">
        <v>850.98162933482</v>
      </c>
      <c r="F84" s="21">
        <v>5.781537</v>
      </c>
    </row>
    <row r="85" spans="1:6" ht="12.75">
      <c r="A85" s="1" t="s">
        <v>166</v>
      </c>
      <c r="B85" s="20">
        <v>3323.59761277385</v>
      </c>
      <c r="C85" s="20"/>
      <c r="D85" s="20">
        <v>868.78964381473</v>
      </c>
      <c r="F85" s="21">
        <v>5.786602</v>
      </c>
    </row>
    <row r="86" spans="1:6" ht="12.75">
      <c r="A86" s="1" t="s">
        <v>167</v>
      </c>
      <c r="B86" s="20">
        <v>3358.30846925439</v>
      </c>
      <c r="C86" s="20"/>
      <c r="D86" s="20">
        <v>886.35396920107</v>
      </c>
      <c r="F86" s="21">
        <v>5.794576</v>
      </c>
    </row>
    <row r="87" spans="1:6" ht="12.75">
      <c r="A87" s="1" t="s">
        <v>168</v>
      </c>
      <c r="B87" s="20">
        <v>3392.41437894543</v>
      </c>
      <c r="C87" s="20"/>
      <c r="D87" s="20">
        <v>907.909650002862</v>
      </c>
      <c r="F87" s="21">
        <v>5.805464</v>
      </c>
    </row>
    <row r="88" spans="1:6" ht="12.75">
      <c r="A88" s="1" t="s">
        <v>169</v>
      </c>
      <c r="B88" s="20">
        <v>3425.98928750143</v>
      </c>
      <c r="C88" s="20"/>
      <c r="D88" s="20">
        <v>926.133011732464</v>
      </c>
      <c r="F88" s="21">
        <v>5.822428</v>
      </c>
    </row>
    <row r="89" spans="1:6" ht="12.75">
      <c r="A89" s="1" t="s">
        <v>170</v>
      </c>
      <c r="B89" s="20">
        <v>3459.00622694839</v>
      </c>
      <c r="C89" s="20"/>
      <c r="D89" s="20">
        <v>947.261207458398</v>
      </c>
      <c r="F89" s="21">
        <v>5.836307</v>
      </c>
    </row>
    <row r="90" spans="1:6" ht="12.75">
      <c r="A90" s="1" t="s">
        <v>171</v>
      </c>
      <c r="B90" s="20">
        <v>3491.35771021859</v>
      </c>
      <c r="C90" s="20"/>
      <c r="D90" s="20">
        <v>970.259428874391</v>
      </c>
      <c r="F90" s="21">
        <v>5.850096</v>
      </c>
    </row>
    <row r="91" spans="1:6" ht="12.75">
      <c r="A91" s="1" t="s">
        <v>172</v>
      </c>
      <c r="B91" s="20">
        <v>3523.32395233727</v>
      </c>
      <c r="C91" s="20"/>
      <c r="D91" s="20">
        <v>991.767253537734</v>
      </c>
      <c r="F91" s="21">
        <v>5.86347</v>
      </c>
    </row>
    <row r="92" spans="1:6" ht="12.75">
      <c r="A92" s="1" t="s">
        <v>173</v>
      </c>
      <c r="B92" s="20">
        <v>3554.86690411176</v>
      </c>
      <c r="C92" s="20"/>
      <c r="D92" s="20">
        <v>1014.87886773211</v>
      </c>
      <c r="F92" s="21">
        <v>5.876808</v>
      </c>
    </row>
    <row r="93" spans="1:6" ht="12.75">
      <c r="A93" s="1" t="s">
        <v>174</v>
      </c>
      <c r="B93" s="20">
        <v>3586.05200217546</v>
      </c>
      <c r="C93" s="20"/>
      <c r="D93" s="20">
        <v>1037.91717480911</v>
      </c>
      <c r="F93" s="21">
        <v>5.888649</v>
      </c>
    </row>
    <row r="94" spans="1:6" ht="12.75">
      <c r="A94" s="1" t="s">
        <v>175</v>
      </c>
      <c r="B94" s="20">
        <v>3616.96572122303</v>
      </c>
      <c r="C94" s="20"/>
      <c r="D94" s="20">
        <v>1055.33291971444</v>
      </c>
      <c r="F94" s="21">
        <v>5.899717</v>
      </c>
    </row>
    <row r="95" spans="1:6" ht="12.75">
      <c r="A95" s="1" t="s">
        <v>176</v>
      </c>
      <c r="B95" s="20">
        <v>3647.67852832959</v>
      </c>
      <c r="C95" s="20"/>
      <c r="D95" s="20">
        <v>1078.19506646994</v>
      </c>
      <c r="F95" s="21">
        <v>5.910376</v>
      </c>
    </row>
    <row r="96" spans="1:6" ht="12.75">
      <c r="A96" s="1" t="s">
        <v>177</v>
      </c>
      <c r="B96" s="20">
        <v>3678.27818016638</v>
      </c>
      <c r="C96" s="20"/>
      <c r="D96" s="20">
        <v>1103.55368657838</v>
      </c>
      <c r="F96" s="21">
        <v>5.916495</v>
      </c>
    </row>
    <row r="97" spans="1:6" ht="12.75">
      <c r="A97" s="1" t="s">
        <v>178</v>
      </c>
      <c r="B97" s="20">
        <v>3708.8603931126</v>
      </c>
      <c r="C97" s="20"/>
      <c r="D97" s="20">
        <v>1127.48872999891</v>
      </c>
      <c r="F97" s="21">
        <v>5.930503</v>
      </c>
    </row>
    <row r="98" spans="1:6" ht="12.75">
      <c r="A98" s="1" t="s">
        <v>179</v>
      </c>
      <c r="B98" s="20">
        <v>3739.52513582761</v>
      </c>
      <c r="C98" s="20"/>
      <c r="D98" s="20">
        <v>1148.4857383099</v>
      </c>
      <c r="F98" s="21">
        <v>5.948089</v>
      </c>
    </row>
    <row r="99" spans="1:6" ht="12.75">
      <c r="A99" s="1" t="s">
        <v>180</v>
      </c>
      <c r="B99" s="20">
        <v>3770.29183451006</v>
      </c>
      <c r="C99" s="20"/>
      <c r="D99" s="20">
        <v>1167.49651280239</v>
      </c>
      <c r="F99" s="21">
        <v>5.969255</v>
      </c>
    </row>
    <row r="100" spans="1:6" ht="12.75">
      <c r="A100" s="1" t="s">
        <v>181</v>
      </c>
      <c r="B100" s="20">
        <v>3801.41370155984</v>
      </c>
      <c r="C100" s="20"/>
      <c r="D100" s="20">
        <v>1193.91762730388</v>
      </c>
      <c r="F100" s="21">
        <v>5.996817</v>
      </c>
    </row>
    <row r="101" spans="1:6" ht="12.75">
      <c r="A101" s="1" t="s">
        <v>182</v>
      </c>
      <c r="B101" s="20">
        <v>3833.04308181404</v>
      </c>
      <c r="C101" s="20"/>
      <c r="D101" s="20">
        <v>1211.45794915462</v>
      </c>
      <c r="F101" s="21">
        <v>6.022076</v>
      </c>
    </row>
    <row r="102" spans="1:6" ht="12.75">
      <c r="A102" s="1" t="s">
        <v>183</v>
      </c>
      <c r="B102" s="20">
        <v>3865.32868795294</v>
      </c>
      <c r="C102" s="20"/>
      <c r="D102" s="20">
        <v>1233.81473046862</v>
      </c>
      <c r="F102" s="21">
        <v>6.047476</v>
      </c>
    </row>
    <row r="103" spans="1:6" ht="12.75">
      <c r="A103" s="1" t="s">
        <v>184</v>
      </c>
      <c r="B103" s="20">
        <v>3898.45320944926</v>
      </c>
      <c r="C103" s="20"/>
      <c r="D103" s="20">
        <v>1259.95116006182</v>
      </c>
      <c r="F103" s="21">
        <v>6.072278</v>
      </c>
    </row>
    <row r="104" spans="1:6" ht="12.75">
      <c r="A104" s="1" t="s">
        <v>185</v>
      </c>
      <c r="B104" s="20">
        <v>3932.30345154819</v>
      </c>
      <c r="C104" s="20"/>
      <c r="D104" s="20">
        <v>1286.07260942553</v>
      </c>
      <c r="F104" s="21">
        <v>6.097303</v>
      </c>
    </row>
    <row r="105" spans="1:6" ht="12.75">
      <c r="A105" s="1" t="s">
        <v>186</v>
      </c>
      <c r="B105" s="20">
        <v>3966.83396784209</v>
      </c>
      <c r="C105" s="20"/>
      <c r="D105" s="20">
        <v>1319.04691297563</v>
      </c>
      <c r="F105" s="21">
        <v>6.11803</v>
      </c>
    </row>
    <row r="106" spans="1:6" ht="12.75">
      <c r="A106" s="1" t="s">
        <v>187</v>
      </c>
      <c r="B106" s="20">
        <v>4002.09073969009</v>
      </c>
      <c r="C106" s="20"/>
      <c r="D106" s="20">
        <v>1355.18938552391</v>
      </c>
      <c r="F106" s="21">
        <v>6.13551</v>
      </c>
    </row>
    <row r="107" spans="1:6" ht="12.75">
      <c r="A107" s="1" t="s">
        <v>188</v>
      </c>
      <c r="B107" s="20">
        <v>4037.75519169415</v>
      </c>
      <c r="C107" s="20"/>
      <c r="D107" s="20">
        <v>1396.10947137833</v>
      </c>
      <c r="F107" s="21">
        <v>6.149466</v>
      </c>
    </row>
    <row r="108" spans="1:6" ht="12.75">
      <c r="A108" s="1" t="s">
        <v>189</v>
      </c>
      <c r="B108" s="20">
        <v>4073.64802611499</v>
      </c>
      <c r="C108" s="20"/>
      <c r="D108" s="20">
        <v>1433.93043426473</v>
      </c>
      <c r="F108" s="21">
        <v>6.159849</v>
      </c>
    </row>
    <row r="109" spans="1:6" ht="12.75">
      <c r="A109" s="1" t="s">
        <v>190</v>
      </c>
      <c r="B109" s="20">
        <v>4109.58278592116</v>
      </c>
      <c r="C109" s="20"/>
      <c r="D109" s="20">
        <v>1480.10249669192</v>
      </c>
      <c r="F109" s="21">
        <v>6.166774</v>
      </c>
    </row>
    <row r="110" spans="1:6" ht="12.75">
      <c r="A110" s="1" t="s">
        <v>191</v>
      </c>
      <c r="B110" s="20">
        <v>4145.20249259469</v>
      </c>
      <c r="C110" s="20"/>
      <c r="D110" s="20">
        <v>1537.31245826476</v>
      </c>
      <c r="F110" s="21">
        <v>6.170621</v>
      </c>
    </row>
    <row r="111" spans="1:6" ht="12.75">
      <c r="A111" s="1" t="s">
        <v>192</v>
      </c>
      <c r="B111" s="20">
        <v>4180.66705546647</v>
      </c>
      <c r="C111" s="20"/>
      <c r="D111" s="20">
        <v>1596.92836121658</v>
      </c>
      <c r="F111" s="21">
        <v>6.171968</v>
      </c>
    </row>
    <row r="112" spans="1:6" ht="12.75">
      <c r="A112" s="1" t="s">
        <v>193</v>
      </c>
      <c r="B112" s="20">
        <v>4215.97134113344</v>
      </c>
      <c r="C112" s="20"/>
      <c r="D112" s="20">
        <v>1647.69832564197</v>
      </c>
      <c r="F112" s="21">
        <v>6.167151</v>
      </c>
    </row>
    <row r="113" spans="1:6" ht="12.75">
      <c r="A113" s="1" t="s">
        <v>194</v>
      </c>
      <c r="B113" s="20">
        <v>4251.14027844421</v>
      </c>
      <c r="C113" s="20"/>
      <c r="D113" s="20">
        <v>1684.71348273853</v>
      </c>
      <c r="F113" s="21">
        <v>6.168224</v>
      </c>
    </row>
    <row r="114" spans="1:6" ht="12.75">
      <c r="A114" s="1" t="s">
        <v>195</v>
      </c>
      <c r="B114" s="20">
        <v>4286.2956667527</v>
      </c>
      <c r="C114" s="20"/>
      <c r="D114" s="20">
        <v>1728.82883249327</v>
      </c>
      <c r="F114" s="21">
        <v>6.171385</v>
      </c>
    </row>
    <row r="115" spans="1:6" ht="12.75">
      <c r="A115" s="1" t="s">
        <v>196</v>
      </c>
      <c r="B115" s="20">
        <v>4321.37194387835</v>
      </c>
      <c r="C115" s="20"/>
      <c r="D115" s="20">
        <v>1773.78256623246</v>
      </c>
      <c r="F115" s="21">
        <v>6.17694</v>
      </c>
    </row>
    <row r="116" spans="1:6" ht="12.75">
      <c r="A116" s="1" t="s">
        <v>197</v>
      </c>
      <c r="B116" s="20">
        <v>4356.43970039765</v>
      </c>
      <c r="C116" s="20"/>
      <c r="D116" s="20">
        <v>1807.78819099738</v>
      </c>
      <c r="F116" s="21">
        <v>6.188612</v>
      </c>
    </row>
    <row r="117" spans="1:6" ht="12.75">
      <c r="A117" s="1" t="s">
        <v>198</v>
      </c>
      <c r="B117" s="20">
        <v>4391.57390682159</v>
      </c>
      <c r="C117" s="20"/>
      <c r="D117" s="20">
        <v>1840.85712225735</v>
      </c>
      <c r="F117" s="21">
        <v>6.196679</v>
      </c>
    </row>
    <row r="118" spans="1:6" ht="12.75">
      <c r="A118" s="1" t="s">
        <v>199</v>
      </c>
      <c r="B118" s="20">
        <v>4426.72567872937</v>
      </c>
      <c r="C118" s="20"/>
      <c r="D118" s="20">
        <v>1881.55558245814</v>
      </c>
      <c r="F118" s="21">
        <v>6.204637</v>
      </c>
    </row>
    <row r="119" spans="1:6" ht="12.75">
      <c r="A119" s="1" t="s">
        <v>200</v>
      </c>
      <c r="B119" s="20">
        <v>4462.10420899275</v>
      </c>
      <c r="C119" s="20"/>
      <c r="D119" s="20">
        <v>1930.6019794405</v>
      </c>
      <c r="F119" s="21">
        <v>6.212344</v>
      </c>
    </row>
    <row r="120" spans="1:6" ht="12.75">
      <c r="A120" s="1" t="s">
        <v>201</v>
      </c>
      <c r="B120" s="20">
        <v>4498.09917065479</v>
      </c>
      <c r="C120" s="20"/>
      <c r="D120" s="20">
        <v>1977.61344559952</v>
      </c>
      <c r="F120" s="21">
        <v>6.216664</v>
      </c>
    </row>
    <row r="121" spans="1:6" ht="12.75">
      <c r="A121" s="1" t="s">
        <v>202</v>
      </c>
      <c r="B121" s="20">
        <v>4534.94501342677</v>
      </c>
      <c r="C121" s="20"/>
      <c r="D121" s="20">
        <v>2026.77639626312</v>
      </c>
      <c r="F121" s="21">
        <v>6.225436</v>
      </c>
    </row>
    <row r="122" spans="1:6" ht="12.75">
      <c r="A122" s="1" t="s">
        <v>203</v>
      </c>
      <c r="B122" s="20">
        <v>4573.11590500639</v>
      </c>
      <c r="C122" s="20"/>
      <c r="D122" s="20">
        <v>2068.63806362418</v>
      </c>
      <c r="F122" s="21">
        <v>6.235381</v>
      </c>
    </row>
    <row r="123" spans="1:6" ht="12.75">
      <c r="A123" s="1" t="s">
        <v>204</v>
      </c>
      <c r="B123" s="20">
        <v>4612.44394548992</v>
      </c>
      <c r="C123" s="20"/>
      <c r="D123" s="20">
        <v>2129.17693897705</v>
      </c>
      <c r="F123" s="21">
        <v>6.24607</v>
      </c>
    </row>
    <row r="124" spans="1:6" ht="12.75">
      <c r="A124" s="1" t="s">
        <v>205</v>
      </c>
      <c r="B124" s="20">
        <v>4652.49731955133</v>
      </c>
      <c r="C124" s="20"/>
      <c r="D124" s="20">
        <v>2180.20227853367</v>
      </c>
      <c r="F124" s="21">
        <v>6.261803</v>
      </c>
    </row>
    <row r="125" spans="1:6" ht="12.75">
      <c r="A125" s="1" t="s">
        <v>206</v>
      </c>
      <c r="B125" s="20">
        <v>4692.97660809</v>
      </c>
      <c r="C125" s="20"/>
      <c r="D125" s="20">
        <v>2241.85965251226</v>
      </c>
      <c r="F125" s="21">
        <v>6.269242</v>
      </c>
    </row>
    <row r="126" spans="1:6" ht="12.75">
      <c r="A126" s="1" t="s">
        <v>207</v>
      </c>
      <c r="B126" s="20">
        <v>4733.53089545292</v>
      </c>
      <c r="C126" s="20"/>
      <c r="D126" s="20">
        <v>2300.50959100041</v>
      </c>
      <c r="F126" s="21">
        <v>6.272781</v>
      </c>
    </row>
    <row r="127" spans="1:6" ht="12.75">
      <c r="A127" s="1" t="s">
        <v>208</v>
      </c>
      <c r="B127" s="20">
        <v>4773.78471564251</v>
      </c>
      <c r="C127" s="20"/>
      <c r="D127" s="20">
        <v>2367.3116165758</v>
      </c>
      <c r="F127" s="21">
        <v>6.272182</v>
      </c>
    </row>
    <row r="128" spans="1:6" ht="12.75">
      <c r="A128" s="1" t="s">
        <v>209</v>
      </c>
      <c r="B128" s="20">
        <v>4813.55272750018</v>
      </c>
      <c r="C128" s="20"/>
      <c r="D128" s="20">
        <v>2433.11732798318</v>
      </c>
      <c r="F128" s="21">
        <v>6.264094</v>
      </c>
    </row>
    <row r="129" spans="1:6" ht="12.75">
      <c r="A129" s="1" t="s">
        <v>210</v>
      </c>
      <c r="B129" s="20">
        <v>4852.61581708996</v>
      </c>
      <c r="C129" s="20"/>
      <c r="D129" s="20">
        <v>2509.24503949087</v>
      </c>
      <c r="F129" s="21">
        <v>6.257626</v>
      </c>
    </row>
    <row r="130" spans="1:6" ht="12.75">
      <c r="A130" s="1" t="s">
        <v>211</v>
      </c>
      <c r="B130" s="20">
        <v>4890.39692599571</v>
      </c>
      <c r="C130" s="20"/>
      <c r="D130" s="20">
        <v>2582.59258718238</v>
      </c>
      <c r="F130" s="21">
        <v>6.249715</v>
      </c>
    </row>
    <row r="131" spans="1:6" ht="12.75">
      <c r="A131" s="1" t="s">
        <v>212</v>
      </c>
      <c r="B131" s="20">
        <v>4927.57096853758</v>
      </c>
      <c r="C131" s="20"/>
      <c r="D131" s="20">
        <v>2655.70014688431</v>
      </c>
      <c r="F131" s="21">
        <v>6.240698</v>
      </c>
    </row>
    <row r="132" spans="1:6" ht="12.75">
      <c r="A132" s="1" t="s">
        <v>213</v>
      </c>
      <c r="B132" s="20">
        <v>4964.07259137269</v>
      </c>
      <c r="C132" s="20"/>
      <c r="D132" s="20">
        <v>2735.75066747916</v>
      </c>
      <c r="F132" s="21">
        <v>6.231309</v>
      </c>
    </row>
    <row r="133" spans="1:6" ht="12.75">
      <c r="A133" s="1" t="s">
        <v>214</v>
      </c>
      <c r="B133" s="20">
        <v>5000.00425716632</v>
      </c>
      <c r="C133" s="20"/>
      <c r="D133" s="20">
        <v>2817.01833163953</v>
      </c>
      <c r="F133" s="21">
        <v>6.220563</v>
      </c>
    </row>
    <row r="134" spans="1:6" ht="12.75">
      <c r="A134" s="1" t="s">
        <v>215</v>
      </c>
      <c r="B134" s="20">
        <v>5035.93815186795</v>
      </c>
      <c r="C134" s="20"/>
      <c r="D134" s="20">
        <v>2900.5209618082</v>
      </c>
      <c r="F134" s="21">
        <v>6.2091</v>
      </c>
    </row>
    <row r="135" spans="1:6" ht="12.75">
      <c r="A135" s="1" t="s">
        <v>216</v>
      </c>
      <c r="B135" s="20">
        <v>5070.97957622523</v>
      </c>
      <c r="C135" s="20"/>
      <c r="D135" s="20">
        <v>2998.25288398618</v>
      </c>
      <c r="F135" s="21">
        <v>6.19707</v>
      </c>
    </row>
    <row r="136" spans="1:6" ht="12.75">
      <c r="A136" s="1" t="s">
        <v>217</v>
      </c>
      <c r="B136" s="20">
        <v>5105.46859718026</v>
      </c>
      <c r="C136" s="20"/>
      <c r="D136" s="20">
        <v>3096.8610908599</v>
      </c>
      <c r="F136" s="21">
        <v>6.185025</v>
      </c>
    </row>
    <row r="137" spans="1:6" ht="12.75">
      <c r="A137" s="1" t="s">
        <v>218</v>
      </c>
      <c r="B137" s="20">
        <v>5139.47756809774</v>
      </c>
      <c r="C137" s="20"/>
      <c r="D137" s="20">
        <v>3174.00509688496</v>
      </c>
      <c r="F137" s="21">
        <v>6.172042</v>
      </c>
    </row>
    <row r="138" spans="1:6" ht="12.75">
      <c r="A138" s="1" t="s">
        <v>219</v>
      </c>
      <c r="B138" s="20">
        <v>5172.94762223201</v>
      </c>
      <c r="C138" s="20"/>
      <c r="D138" s="20">
        <v>3256.62054172117</v>
      </c>
      <c r="F138" s="21">
        <v>6.158693</v>
      </c>
    </row>
    <row r="139" spans="1:6" ht="12.75">
      <c r="A139" s="1" t="s">
        <v>220</v>
      </c>
      <c r="B139" s="20">
        <v>5206.29175797465</v>
      </c>
      <c r="C139" s="20"/>
      <c r="D139" s="20">
        <v>3337.19019630758</v>
      </c>
      <c r="F139" s="21">
        <v>6.145166</v>
      </c>
    </row>
    <row r="140" spans="1:6" ht="12.75">
      <c r="A140" s="1" t="s">
        <v>221</v>
      </c>
      <c r="B140" s="20">
        <v>5239.72572717712</v>
      </c>
      <c r="C140" s="20"/>
      <c r="D140" s="20">
        <v>3405.29394368644</v>
      </c>
      <c r="F140" s="21">
        <v>6.130774</v>
      </c>
    </row>
    <row r="141" spans="1:6" ht="12.75">
      <c r="A141" s="1" t="s">
        <v>222</v>
      </c>
      <c r="B141" s="20">
        <v>5273.49289194701</v>
      </c>
      <c r="C141" s="20"/>
      <c r="D141" s="20">
        <v>3471.39115725796</v>
      </c>
      <c r="F141" s="21">
        <v>6.118039</v>
      </c>
    </row>
    <row r="142" spans="1:6" ht="12.75">
      <c r="A142" s="1" t="s">
        <v>223</v>
      </c>
      <c r="B142" s="20">
        <v>5307.64768118817</v>
      </c>
      <c r="C142" s="20"/>
      <c r="D142" s="20">
        <v>3542.6098181111</v>
      </c>
      <c r="F142" s="21">
        <v>6.106229</v>
      </c>
    </row>
    <row r="143" spans="1:6" ht="12.75">
      <c r="A143" s="1" t="s">
        <v>224</v>
      </c>
      <c r="B143" s="20">
        <v>5343.08497003567</v>
      </c>
      <c r="C143" s="20"/>
      <c r="D143" s="20">
        <v>3603.94102991502</v>
      </c>
      <c r="F143" s="21">
        <v>6.095447</v>
      </c>
    </row>
    <row r="144" spans="1:6" ht="12.75">
      <c r="A144" s="1" t="s">
        <v>225</v>
      </c>
      <c r="B144" s="20">
        <v>5379.42766609201</v>
      </c>
      <c r="C144" s="20"/>
      <c r="D144" s="20">
        <v>3655.05517856405</v>
      </c>
      <c r="F144" s="21">
        <v>6.086308</v>
      </c>
    </row>
    <row r="145" spans="1:6" ht="12.75">
      <c r="A145" s="1" t="s">
        <v>226</v>
      </c>
      <c r="B145" s="20">
        <v>5416.66913106882</v>
      </c>
      <c r="C145" s="20"/>
      <c r="D145" s="20">
        <v>3713.70360324133</v>
      </c>
      <c r="F145" s="21">
        <v>6.077284</v>
      </c>
    </row>
    <row r="146" spans="1:6" ht="12.75">
      <c r="A146" s="1" t="s">
        <v>227</v>
      </c>
      <c r="B146" s="20">
        <v>5454.99540281008</v>
      </c>
      <c r="C146" s="20"/>
      <c r="D146" s="20">
        <v>3772.81735555714</v>
      </c>
      <c r="F146" s="21">
        <v>6.068909</v>
      </c>
    </row>
    <row r="147" spans="1:6" ht="12.75">
      <c r="A147" s="1" t="s">
        <v>228</v>
      </c>
      <c r="B147" s="20">
        <v>5493.558154698</v>
      </c>
      <c r="C147" s="20"/>
      <c r="D147" s="20">
        <v>3833.06297212869</v>
      </c>
      <c r="F147" s="21">
        <v>6.061116</v>
      </c>
    </row>
    <row r="148" spans="1:6" ht="12.75">
      <c r="A148" s="1" t="s">
        <v>229</v>
      </c>
      <c r="B148" s="20">
        <v>5532.9141732485</v>
      </c>
      <c r="C148" s="20"/>
      <c r="D148" s="20">
        <v>3905.59852438144</v>
      </c>
      <c r="F148" s="21">
        <v>6.05383</v>
      </c>
    </row>
    <row r="149" spans="1:6" ht="12.75">
      <c r="A149" s="1" t="s">
        <v>230</v>
      </c>
      <c r="B149" s="20">
        <v>5573.16650151933</v>
      </c>
      <c r="C149" s="20"/>
      <c r="D149" s="20">
        <v>3965.87737468413</v>
      </c>
      <c r="F149" s="21">
        <v>6.04699</v>
      </c>
    </row>
    <row r="150" spans="1:6" ht="12.75">
      <c r="A150" s="1" t="s">
        <v>231</v>
      </c>
      <c r="B150" s="20">
        <v>5614.38909822533</v>
      </c>
      <c r="C150" s="20"/>
      <c r="D150" s="20">
        <v>4027.12582764265</v>
      </c>
      <c r="F150" s="21">
        <v>6.040511</v>
      </c>
    </row>
    <row r="151" spans="1:6" ht="12.75">
      <c r="A151" s="1" t="s">
        <v>232</v>
      </c>
      <c r="B151" s="20">
        <v>5656.86653430169</v>
      </c>
      <c r="C151" s="20"/>
      <c r="D151" s="20">
        <v>4086.79249272015</v>
      </c>
      <c r="F151" s="21">
        <v>6.03431</v>
      </c>
    </row>
    <row r="152" spans="1:6" ht="12.75">
      <c r="A152" s="1" t="s">
        <v>233</v>
      </c>
      <c r="B152" s="20">
        <v>5700.40763432468</v>
      </c>
      <c r="C152" s="20"/>
      <c r="D152" s="20">
        <v>4161.3168116923</v>
      </c>
      <c r="F152" s="21">
        <v>6.028567</v>
      </c>
    </row>
    <row r="153" spans="1:6" ht="12.75">
      <c r="A153" s="1" t="s">
        <v>234</v>
      </c>
      <c r="B153" s="20">
        <v>5744.95160284063</v>
      </c>
      <c r="C153" s="20"/>
      <c r="D153" s="20">
        <v>4222.39463481365</v>
      </c>
      <c r="F153" s="21">
        <v>6.022519</v>
      </c>
    </row>
    <row r="154" spans="1:6" ht="12.75">
      <c r="A154" s="1" t="s">
        <v>235</v>
      </c>
      <c r="B154" s="20">
        <v>5790.37641359953</v>
      </c>
      <c r="C154" s="20"/>
      <c r="D154" s="20">
        <v>4276.36784103731</v>
      </c>
      <c r="F154" s="21">
        <v>6.016372</v>
      </c>
    </row>
    <row r="155" spans="1:6" ht="12.75">
      <c r="A155" s="1" t="s">
        <v>236</v>
      </c>
      <c r="B155" s="20">
        <v>5836.77685786337</v>
      </c>
      <c r="C155" s="20"/>
      <c r="D155" s="20">
        <v>4342.19605273325</v>
      </c>
      <c r="F155" s="21">
        <v>6.010091</v>
      </c>
    </row>
    <row r="156" spans="1:6" ht="12.75">
      <c r="A156" s="1" t="s">
        <v>237</v>
      </c>
      <c r="B156" s="20">
        <v>5883.73997985659</v>
      </c>
      <c r="C156" s="20"/>
      <c r="D156" s="20">
        <v>4393.84996055002</v>
      </c>
      <c r="F156" s="21">
        <v>6.003019</v>
      </c>
    </row>
    <row r="157" spans="1:6" ht="12.75">
      <c r="A157" s="1" t="s">
        <v>238</v>
      </c>
      <c r="B157" s="20">
        <v>5931.02211088961</v>
      </c>
      <c r="C157" s="20"/>
      <c r="D157" s="20">
        <v>4451.01368687638</v>
      </c>
      <c r="F157" s="21">
        <v>5.996792</v>
      </c>
    </row>
    <row r="158" spans="1:6" ht="12.75">
      <c r="A158" s="1" t="s">
        <v>239</v>
      </c>
      <c r="B158" s="20">
        <v>5978.36237265983</v>
      </c>
      <c r="C158" s="20"/>
      <c r="D158" s="20">
        <v>4513.95103682835</v>
      </c>
      <c r="F158" s="21">
        <v>5.990729</v>
      </c>
    </row>
    <row r="159" spans="1:6" ht="12.75">
      <c r="A159" s="1" t="s">
        <v>240</v>
      </c>
      <c r="B159" s="20">
        <v>6025.37646160078</v>
      </c>
      <c r="C159" s="20"/>
      <c r="D159" s="20">
        <v>4579.97247583777</v>
      </c>
      <c r="F159" s="21">
        <v>5.984748</v>
      </c>
    </row>
    <row r="160" spans="1:6" ht="12.75">
      <c r="A160" s="1" t="s">
        <v>241</v>
      </c>
      <c r="B160" s="20">
        <v>6072.25550073533</v>
      </c>
      <c r="C160" s="20"/>
      <c r="D160" s="20">
        <v>4657.51983869782</v>
      </c>
      <c r="F160" s="21">
        <v>5.980108</v>
      </c>
    </row>
    <row r="161" spans="1:6" ht="12.75">
      <c r="A161" s="1" t="s">
        <v>242</v>
      </c>
      <c r="B161" s="20">
        <v>6119.00712043489</v>
      </c>
      <c r="C161" s="20"/>
      <c r="D161" s="20">
        <v>4728.10400120749</v>
      </c>
      <c r="F161" s="21">
        <v>5.973161</v>
      </c>
    </row>
    <row r="162" spans="1:6" ht="12.75">
      <c r="A162" s="1" t="s">
        <v>243</v>
      </c>
      <c r="B162" s="20">
        <v>6165.63916385586</v>
      </c>
      <c r="C162" s="20"/>
      <c r="D162" s="20">
        <v>4799.42101783998</v>
      </c>
      <c r="F162" s="21">
        <v>5.965237</v>
      </c>
    </row>
    <row r="163" spans="1:6" ht="12.75">
      <c r="A163" s="1" t="s">
        <v>244</v>
      </c>
      <c r="B163" s="20">
        <v>6212.27712697191</v>
      </c>
      <c r="C163" s="20"/>
      <c r="D163" s="20">
        <v>4874.2420753073</v>
      </c>
      <c r="F163" s="21">
        <v>5.956395</v>
      </c>
    </row>
    <row r="164" spans="1:6" ht="12.75">
      <c r="A164" s="1" t="s">
        <v>245</v>
      </c>
      <c r="B164" s="20">
        <v>6258.95913278325</v>
      </c>
      <c r="C164" s="20"/>
      <c r="D164" s="20">
        <v>4943.61930897665</v>
      </c>
      <c r="F164" s="21">
        <v>5.9445</v>
      </c>
    </row>
    <row r="165" spans="1:6" ht="12.75">
      <c r="A165" s="1" t="s">
        <v>246</v>
      </c>
      <c r="B165" s="20">
        <v>6305.74363021544</v>
      </c>
      <c r="C165" s="20"/>
      <c r="D165" s="20">
        <v>5031.3474601541</v>
      </c>
      <c r="F165" s="21">
        <v>5.9358</v>
      </c>
    </row>
    <row r="166" spans="1:6" ht="12.75">
      <c r="A166" s="1" t="s">
        <v>247</v>
      </c>
      <c r="B166" s="20">
        <v>6352.78460225044</v>
      </c>
      <c r="C166" s="20"/>
      <c r="D166" s="20">
        <v>5127.67652390097</v>
      </c>
      <c r="F166" s="21">
        <v>5.927595</v>
      </c>
    </row>
    <row r="167" spans="1:6" ht="12.75">
      <c r="A167" s="1" t="s">
        <v>248</v>
      </c>
      <c r="B167" s="20">
        <v>6399.96062332897</v>
      </c>
      <c r="C167" s="20"/>
      <c r="D167" s="20">
        <v>5205.23927266763</v>
      </c>
      <c r="F167" s="21">
        <v>5.919885</v>
      </c>
    </row>
    <row r="168" spans="1:6" ht="12.75">
      <c r="A168" s="1" t="s">
        <v>249</v>
      </c>
      <c r="B168" s="20">
        <v>6447.17074458956</v>
      </c>
      <c r="C168" s="20"/>
      <c r="D168" s="20">
        <v>5299.57080521215</v>
      </c>
      <c r="F168" s="21">
        <v>5.91267</v>
      </c>
    </row>
    <row r="169" spans="1:6" ht="12.75">
      <c r="A169" s="1" t="s">
        <v>250</v>
      </c>
      <c r="B169" s="20">
        <v>6494.32515278192</v>
      </c>
      <c r="C169" s="20"/>
      <c r="D169" s="20">
        <v>5391.07755828024</v>
      </c>
      <c r="F169" s="21">
        <v>5.90595</v>
      </c>
    </row>
    <row r="170" spans="1:6" ht="12.75">
      <c r="A170" s="1" t="s">
        <v>251</v>
      </c>
      <c r="B170" s="20">
        <v>6541.29625811936</v>
      </c>
      <c r="C170" s="20"/>
      <c r="D170" s="20">
        <v>5469.55118548313</v>
      </c>
      <c r="F170" s="21">
        <v>5.899724</v>
      </c>
    </row>
    <row r="171" spans="1:6" ht="12.75">
      <c r="A171" s="1" t="s">
        <v>252</v>
      </c>
      <c r="B171" s="20">
        <v>6588.05204490831</v>
      </c>
      <c r="C171" s="20"/>
      <c r="D171" s="20">
        <v>5549.71505644797</v>
      </c>
      <c r="F171" s="21">
        <v>5.893994</v>
      </c>
    </row>
    <row r="172" spans="1:6" ht="12.75">
      <c r="A172" s="1" t="s">
        <v>253</v>
      </c>
      <c r="B172" s="20">
        <v>6634.46501403223</v>
      </c>
      <c r="C172" s="20"/>
      <c r="D172" s="20">
        <v>5651.09471766829</v>
      </c>
      <c r="F172" s="21">
        <v>5.885315</v>
      </c>
    </row>
    <row r="173" spans="1:6" ht="12.75">
      <c r="A173" s="1" t="s">
        <v>254</v>
      </c>
      <c r="B173" s="20">
        <v>6680.44290668841</v>
      </c>
      <c r="C173" s="20"/>
      <c r="D173" s="20">
        <v>5755.83713754219</v>
      </c>
      <c r="F173" s="21">
        <v>5.872987</v>
      </c>
    </row>
    <row r="174" spans="1:6" ht="12.75">
      <c r="A174" s="1" t="s">
        <v>255</v>
      </c>
      <c r="B174" s="20">
        <v>6725.85252061145</v>
      </c>
      <c r="C174" s="20"/>
      <c r="D174" s="20">
        <v>5850.51275377592</v>
      </c>
      <c r="F174" s="21">
        <v>5.857295</v>
      </c>
    </row>
    <row r="175" spans="1:6" ht="12.75">
      <c r="A175" s="1" t="s">
        <v>256</v>
      </c>
      <c r="B175" s="20">
        <v>6770.74897384199</v>
      </c>
      <c r="C175" s="20"/>
      <c r="D175" s="20">
        <v>5940.78816283219</v>
      </c>
      <c r="F175" s="21">
        <v>5.838523</v>
      </c>
    </row>
    <row r="176" spans="1:6" ht="12.75">
      <c r="A176" s="1" t="s">
        <v>257</v>
      </c>
      <c r="B176" s="20">
        <v>6815.08033492379</v>
      </c>
      <c r="C176" s="20"/>
      <c r="D176" s="20">
        <v>6049.34212616671</v>
      </c>
      <c r="F176" s="21">
        <v>5.816956</v>
      </c>
    </row>
    <row r="177" spans="1:6" ht="12.75">
      <c r="A177" s="1" t="s">
        <v>258</v>
      </c>
      <c r="B177" s="20">
        <v>6858.84870615434</v>
      </c>
      <c r="C177" s="20"/>
      <c r="D177" s="20">
        <v>6132.18204785066</v>
      </c>
      <c r="F177" s="21">
        <v>5.792877</v>
      </c>
    </row>
    <row r="178" spans="1:6" ht="12.75">
      <c r="A178" s="1" t="s">
        <v>259</v>
      </c>
      <c r="B178" s="20">
        <v>6902.07825607391</v>
      </c>
      <c r="C178" s="20"/>
      <c r="D178" s="20">
        <v>6211.34386164566</v>
      </c>
      <c r="F178" s="21">
        <v>5.766572</v>
      </c>
    </row>
    <row r="179" spans="1:6" ht="12.75">
      <c r="A179" s="1" t="s">
        <v>260</v>
      </c>
      <c r="B179" s="20">
        <v>6944.72841905023</v>
      </c>
      <c r="C179" s="20"/>
      <c r="D179" s="20">
        <v>6283.20762066371</v>
      </c>
      <c r="F179" s="21">
        <v>5.738324</v>
      </c>
    </row>
    <row r="180" spans="1:6" ht="12.75">
      <c r="A180" s="1" t="s">
        <v>261</v>
      </c>
      <c r="B180" s="20">
        <v>6987.06303519653</v>
      </c>
      <c r="C180" s="20"/>
      <c r="D180" s="20">
        <v>6369.3486922945</v>
      </c>
      <c r="F180" s="21">
        <v>5.708418</v>
      </c>
    </row>
    <row r="181" spans="1:6" ht="12.75">
      <c r="A181" s="1" t="s">
        <v>262</v>
      </c>
      <c r="B181" s="20">
        <v>7029.25736794578</v>
      </c>
      <c r="C181" s="20"/>
      <c r="D181" s="20">
        <v>6443.86235842269</v>
      </c>
      <c r="F181" s="21">
        <v>5.677139</v>
      </c>
    </row>
    <row r="182" spans="1:6" ht="12.75">
      <c r="A182" s="1" t="s">
        <v>263</v>
      </c>
      <c r="B182" s="20">
        <v>7071.56014333857</v>
      </c>
      <c r="C182" s="20"/>
      <c r="D182" s="20">
        <v>6503.86340820585</v>
      </c>
      <c r="F182" s="21">
        <v>5.64477</v>
      </c>
    </row>
    <row r="183" spans="1:6" ht="12.75">
      <c r="A183" s="1" t="s">
        <v>264</v>
      </c>
      <c r="B183" s="20">
        <v>7114.09515677809</v>
      </c>
      <c r="C183" s="20"/>
      <c r="D183" s="20">
        <v>6584.09476229836</v>
      </c>
      <c r="F183" s="21">
        <v>5.611596</v>
      </c>
    </row>
    <row r="184" spans="1:6" ht="12.75">
      <c r="A184" s="1" t="s">
        <v>265</v>
      </c>
      <c r="B184" s="20">
        <v>7157.24612978887</v>
      </c>
      <c r="C184" s="20"/>
      <c r="D184" s="20">
        <v>6678.88110235539</v>
      </c>
      <c r="F184" s="21">
        <v>5.577901</v>
      </c>
    </row>
    <row r="185" spans="1:6" ht="12.75">
      <c r="A185" s="1" t="s">
        <v>266</v>
      </c>
      <c r="B185" s="20">
        <v>7201.14754299303</v>
      </c>
      <c r="C185" s="20"/>
      <c r="D185" s="20">
        <v>6756.14546547704</v>
      </c>
      <c r="F185" s="21">
        <v>5.54397</v>
      </c>
    </row>
    <row r="186" spans="1:6" ht="12.75">
      <c r="A186" s="1" t="s">
        <v>267</v>
      </c>
      <c r="B186" s="20">
        <v>7245.6043559069</v>
      </c>
      <c r="C186" s="20"/>
      <c r="D186" s="20">
        <v>6828.53579591311</v>
      </c>
      <c r="F186" s="21">
        <v>5.510087</v>
      </c>
    </row>
    <row r="187" spans="1:6" ht="12.75">
      <c r="A187" s="1" t="s">
        <v>268</v>
      </c>
      <c r="B187" s="20">
        <v>7290.89121520371</v>
      </c>
      <c r="C187" s="20"/>
      <c r="D187" s="20">
        <v>6911.32998352795</v>
      </c>
      <c r="F187" s="21">
        <v>5.476536</v>
      </c>
    </row>
    <row r="188" spans="1:6" ht="12.75">
      <c r="A188" s="1" t="s">
        <v>269</v>
      </c>
      <c r="B188" s="20">
        <v>7337.26620693913</v>
      </c>
      <c r="C188" s="20"/>
      <c r="D188" s="20">
        <v>6990.56936677391</v>
      </c>
      <c r="F188" s="21">
        <v>5.443602</v>
      </c>
    </row>
    <row r="189" spans="1:6" ht="12.75">
      <c r="A189" s="1" t="s">
        <v>270</v>
      </c>
      <c r="B189" s="20">
        <v>7384.51832199064</v>
      </c>
      <c r="C189" s="20"/>
      <c r="D189" s="20">
        <v>7067.68781091781</v>
      </c>
      <c r="F189" s="21">
        <v>5.411569</v>
      </c>
    </row>
    <row r="190" spans="1:6" ht="12.75">
      <c r="A190" s="1" t="s">
        <v>271</v>
      </c>
      <c r="B190" s="20">
        <v>7433.42489485311</v>
      </c>
      <c r="C190" s="20"/>
      <c r="D190" s="20">
        <v>7156.87268376403</v>
      </c>
      <c r="F190" s="21">
        <v>5.380722</v>
      </c>
    </row>
    <row r="191" spans="1:6" ht="12.75">
      <c r="A191" s="1" t="s">
        <v>272</v>
      </c>
      <c r="B191" s="20">
        <v>7483.68395417012</v>
      </c>
      <c r="C191" s="20"/>
      <c r="D191" s="20">
        <v>7239.54720832233</v>
      </c>
      <c r="F191" s="21">
        <v>5.351344</v>
      </c>
    </row>
    <row r="192" spans="1:6" ht="12.75">
      <c r="A192" s="1" t="s">
        <v>273</v>
      </c>
      <c r="B192" s="20">
        <v>7535.0029190519</v>
      </c>
      <c r="C192" s="20"/>
      <c r="D192" s="20">
        <v>7342.6207221255</v>
      </c>
      <c r="F192" s="21">
        <v>5.32372</v>
      </c>
    </row>
    <row r="193" spans="1:6" ht="12.75">
      <c r="A193" s="1" t="s">
        <v>274</v>
      </c>
      <c r="B193" s="20">
        <v>7587.43515457849</v>
      </c>
      <c r="C193" s="20"/>
      <c r="D193" s="20">
        <v>7424.93321152134</v>
      </c>
      <c r="F193" s="21">
        <v>5.298135</v>
      </c>
    </row>
    <row r="194" spans="1:6" ht="12.75">
      <c r="A194" s="1" t="s">
        <v>275</v>
      </c>
      <c r="B194" s="20">
        <v>7641.15583558115</v>
      </c>
      <c r="C194" s="20"/>
      <c r="D194" s="20">
        <v>7511.19939359214</v>
      </c>
      <c r="F194" s="21">
        <v>5.274872</v>
      </c>
    </row>
    <row r="195" spans="1:6" ht="12.75">
      <c r="A195" s="1" t="s">
        <v>276</v>
      </c>
      <c r="B195" s="20">
        <v>7696.17702295037</v>
      </c>
      <c r="C195" s="20"/>
      <c r="D195" s="20">
        <v>7602.67461642113</v>
      </c>
      <c r="F195" s="21">
        <v>5.254217</v>
      </c>
    </row>
    <row r="196" spans="1:6" ht="12.75">
      <c r="A196" s="1" t="s">
        <v>277</v>
      </c>
      <c r="B196" s="20">
        <v>7752.62509928592</v>
      </c>
      <c r="C196" s="20"/>
      <c r="D196" s="20">
        <v>7705.36038475221</v>
      </c>
      <c r="F196" s="21">
        <v>5.236454</v>
      </c>
    </row>
    <row r="197" spans="1:6" ht="12.75">
      <c r="A197" s="1" t="s">
        <v>278</v>
      </c>
      <c r="B197" s="20">
        <v>7810.59405993257</v>
      </c>
      <c r="C197" s="20"/>
      <c r="D197" s="20">
        <v>7790.37414169568</v>
      </c>
      <c r="F197" s="21">
        <v>5.221865</v>
      </c>
    </row>
    <row r="198" spans="1:6" ht="12.75">
      <c r="A198" s="1" t="s">
        <v>279</v>
      </c>
      <c r="B198" s="20">
        <v>7870.1007227617</v>
      </c>
      <c r="C198" s="20"/>
      <c r="D198" s="20">
        <v>7887.26221708823</v>
      </c>
      <c r="F198" s="21">
        <v>5.210738</v>
      </c>
    </row>
    <row r="199" spans="1:6" ht="12.75">
      <c r="A199" s="1" t="s">
        <v>280</v>
      </c>
      <c r="B199" s="20">
        <v>7931.34585447209</v>
      </c>
      <c r="C199" s="20"/>
      <c r="D199" s="20">
        <v>7981.4461441231</v>
      </c>
      <c r="F199" s="21">
        <v>5.203354</v>
      </c>
    </row>
    <row r="200" spans="1:6" ht="12.75">
      <c r="A200" s="1" t="s">
        <v>281</v>
      </c>
      <c r="B200" s="20">
        <v>7994.27535472534</v>
      </c>
      <c r="C200" s="20"/>
      <c r="D200" s="20">
        <v>8101.7778350456</v>
      </c>
      <c r="F200" s="21">
        <v>5.2</v>
      </c>
    </row>
    <row r="201" spans="1:6" ht="12.75">
      <c r="A201" s="1" t="s">
        <v>282</v>
      </c>
      <c r="B201" s="20">
        <v>8058.90844356374</v>
      </c>
      <c r="C201" s="20"/>
      <c r="D201" s="20">
        <v>8205.480900038</v>
      </c>
      <c r="F201" s="21">
        <v>5.2</v>
      </c>
    </row>
    <row r="202" spans="1:6" ht="12.75">
      <c r="A202" s="1" t="s">
        <v>283</v>
      </c>
      <c r="B202" s="20">
        <v>8125.28299412204</v>
      </c>
      <c r="C202" s="20"/>
      <c r="D202" s="20">
        <v>8297.64587242638</v>
      </c>
      <c r="F202" s="21">
        <v>5.2</v>
      </c>
    </row>
    <row r="203" spans="1:6" ht="12.75">
      <c r="A203" s="1" t="s">
        <v>284</v>
      </c>
      <c r="B203" s="20">
        <v>8193.21525873056</v>
      </c>
      <c r="C203" s="20"/>
      <c r="D203" s="20">
        <v>8396.93395214168</v>
      </c>
      <c r="F203" s="21">
        <v>5.2</v>
      </c>
    </row>
    <row r="204" spans="1:6" ht="12.75">
      <c r="A204" s="1" t="s">
        <v>285</v>
      </c>
      <c r="B204" s="20">
        <v>8262.64629498444</v>
      </c>
      <c r="C204" s="20"/>
      <c r="D204" s="20">
        <v>8490.46123933956</v>
      </c>
      <c r="F204" s="21">
        <v>5.2</v>
      </c>
    </row>
    <row r="205" spans="1:6" ht="12.75">
      <c r="A205" s="1" t="s">
        <v>286</v>
      </c>
      <c r="B205" s="20">
        <v>8333.46250508146</v>
      </c>
      <c r="C205" s="20"/>
      <c r="D205" s="20">
        <v>8584.56495344549</v>
      </c>
      <c r="F205" s="21">
        <v>5.2</v>
      </c>
    </row>
    <row r="206" spans="1:6" ht="12.75">
      <c r="A206" s="1" t="s">
        <v>287</v>
      </c>
      <c r="B206" s="20">
        <v>8405.411387589</v>
      </c>
      <c r="C206" s="20"/>
      <c r="D206" s="20">
        <v>8689.25479259875</v>
      </c>
      <c r="F206" s="21">
        <v>5.2</v>
      </c>
    </row>
    <row r="207" spans="1:6" ht="12.75">
      <c r="A207" s="1" t="s">
        <v>288</v>
      </c>
      <c r="B207" s="20">
        <v>8478.57989978821</v>
      </c>
      <c r="C207" s="20"/>
      <c r="D207" s="20">
        <v>8788.26487495785</v>
      </c>
      <c r="F207" s="21">
        <v>5.2</v>
      </c>
    </row>
    <row r="208" spans="1:6" ht="12.75">
      <c r="A208" s="1" t="s">
        <v>289</v>
      </c>
      <c r="B208" s="20">
        <v>8552.93961221818</v>
      </c>
      <c r="C208" s="20"/>
      <c r="D208" s="20">
        <v>8905.01923831084</v>
      </c>
      <c r="F208" s="21">
        <v>5.2</v>
      </c>
    </row>
    <row r="209" spans="1:6" ht="12.75">
      <c r="A209" s="1" t="s">
        <v>290</v>
      </c>
      <c r="B209" s="20">
        <v>8628.35011489984</v>
      </c>
      <c r="C209" s="20"/>
      <c r="D209" s="20">
        <v>9017.90652940879</v>
      </c>
      <c r="F209" s="21">
        <v>5.2</v>
      </c>
    </row>
    <row r="210" spans="1:6" ht="12.75">
      <c r="A210" s="1" t="s">
        <v>291</v>
      </c>
      <c r="B210" s="20">
        <v>8705.03400419177</v>
      </c>
      <c r="C210" s="20"/>
      <c r="D210" s="20">
        <v>9125.84245350489</v>
      </c>
      <c r="F210" s="21">
        <v>5.2</v>
      </c>
    </row>
    <row r="211" spans="1:6" ht="12.75">
      <c r="A211" s="1" t="s">
        <v>292</v>
      </c>
      <c r="B211" s="20">
        <v>8782.16283420148</v>
      </c>
      <c r="C211" s="20"/>
      <c r="D211" s="20">
        <v>9244.8727774466</v>
      </c>
      <c r="F211" s="21">
        <v>5.2</v>
      </c>
    </row>
    <row r="212" spans="1:6" ht="12.75">
      <c r="A212" s="1" t="s">
        <v>293</v>
      </c>
      <c r="B212" s="20">
        <v>8859.18793823998</v>
      </c>
      <c r="C212" s="20"/>
      <c r="D212" s="20">
        <v>9396.83140348305</v>
      </c>
      <c r="F212" s="21">
        <v>5.2</v>
      </c>
    </row>
    <row r="213" spans="1:6" ht="12.75">
      <c r="A213" s="1" t="s">
        <v>294</v>
      </c>
      <c r="B213" s="20">
        <v>8935.62164316136</v>
      </c>
      <c r="C213" s="20"/>
      <c r="D213" s="20">
        <v>9532.57867093157</v>
      </c>
      <c r="F213" s="21">
        <v>5.2</v>
      </c>
    </row>
    <row r="214" spans="1:6" ht="12.75">
      <c r="A214" s="1" t="s">
        <v>295</v>
      </c>
      <c r="B214" s="20">
        <v>9010.55888193201</v>
      </c>
      <c r="C214" s="20"/>
      <c r="D214" s="20">
        <v>9651.84536293644</v>
      </c>
      <c r="F214" s="21">
        <v>5.2</v>
      </c>
    </row>
    <row r="215" spans="1:6" ht="12.75">
      <c r="A215" s="1" t="s">
        <v>296</v>
      </c>
      <c r="B215" s="20">
        <v>9084.25085660725</v>
      </c>
      <c r="C215" s="20"/>
      <c r="D215" s="20">
        <v>9781.79961988857</v>
      </c>
      <c r="F215" s="21">
        <v>5.2</v>
      </c>
    </row>
    <row r="216" spans="1:6" ht="12.75">
      <c r="A216" s="1" t="s">
        <v>297</v>
      </c>
      <c r="B216" s="20">
        <v>9156.76063896321</v>
      </c>
      <c r="C216" s="20"/>
      <c r="D216" s="20">
        <v>9948.63556090391</v>
      </c>
      <c r="F216" s="21">
        <v>5.2</v>
      </c>
    </row>
    <row r="217" spans="1:6" ht="12.75">
      <c r="A217" s="1" t="s">
        <v>298</v>
      </c>
      <c r="B217" s="20">
        <v>9228.16717126382</v>
      </c>
      <c r="C217" s="20"/>
      <c r="D217" s="20">
        <v>10088.2354433743</v>
      </c>
      <c r="F217" s="21">
        <v>5.2</v>
      </c>
    </row>
    <row r="218" spans="1:6" ht="12.75">
      <c r="A218" s="1" t="s">
        <v>299</v>
      </c>
      <c r="B218" s="20">
        <v>9299.53194908353</v>
      </c>
      <c r="C218" s="20"/>
      <c r="D218" s="20">
        <v>10222.0547507468</v>
      </c>
      <c r="F218" s="21">
        <v>5.2</v>
      </c>
    </row>
    <row r="219" spans="1:6" ht="12.75">
      <c r="A219" s="1" t="s">
        <v>300</v>
      </c>
      <c r="B219" s="20">
        <v>9370.91273970428</v>
      </c>
      <c r="C219" s="20"/>
      <c r="D219" s="20">
        <v>10286.9496534624</v>
      </c>
      <c r="F219" s="21">
        <v>5.2</v>
      </c>
    </row>
    <row r="220" spans="1:6" ht="12.75">
      <c r="A220" s="1" t="s">
        <v>301</v>
      </c>
      <c r="B220" s="20">
        <v>9441.9578187237</v>
      </c>
      <c r="C220" s="20"/>
      <c r="D220" s="20">
        <v>10399.8478276956</v>
      </c>
      <c r="F220" s="21">
        <v>5.2</v>
      </c>
    </row>
    <row r="221" spans="1:6" ht="12.75">
      <c r="A221" s="1" t="s">
        <v>302</v>
      </c>
      <c r="B221" s="20">
        <v>9512.49257568939</v>
      </c>
      <c r="C221" s="20"/>
      <c r="D221" s="20">
        <v>10509.5805341202</v>
      </c>
      <c r="F221" s="21">
        <v>5.2</v>
      </c>
    </row>
    <row r="222" spans="1:6" ht="12.75">
      <c r="A222" s="1" t="s">
        <v>303</v>
      </c>
      <c r="B222" s="20">
        <v>9582.25205868297</v>
      </c>
      <c r="C222" s="20"/>
      <c r="D222" s="20">
        <v>10613.2513050239</v>
      </c>
      <c r="F222" s="21">
        <v>5.2</v>
      </c>
    </row>
    <row r="223" spans="1:6" ht="12.75">
      <c r="A223" s="1" t="s">
        <v>304</v>
      </c>
      <c r="B223" s="20">
        <v>9651.02894947375</v>
      </c>
      <c r="C223" s="20"/>
      <c r="D223" s="20">
        <v>10736.5694501258</v>
      </c>
      <c r="F223" s="21">
        <v>5.2</v>
      </c>
    </row>
    <row r="224" spans="1:6" ht="12.75">
      <c r="A224" s="1" t="s">
        <v>305</v>
      </c>
      <c r="B224" s="20">
        <v>9719.53030157668</v>
      </c>
      <c r="C224" s="20"/>
      <c r="D224" s="20">
        <v>10875.8613562994</v>
      </c>
      <c r="F224" s="21">
        <v>5.2</v>
      </c>
    </row>
    <row r="225" spans="1:6" ht="12.75">
      <c r="A225" s="1" t="s">
        <v>306</v>
      </c>
      <c r="B225" s="20">
        <v>9796.92328338538</v>
      </c>
      <c r="C225" s="20"/>
      <c r="D225" s="20">
        <v>10988.1930150849</v>
      </c>
      <c r="F225" s="21">
        <v>5.2</v>
      </c>
    </row>
    <row r="226" spans="1:6" ht="12.75">
      <c r="A226" s="1" t="s">
        <v>307</v>
      </c>
      <c r="B226" s="20">
        <v>9870.96658318173</v>
      </c>
      <c r="C226" s="20"/>
      <c r="D226" s="20">
        <v>11102.5392628657</v>
      </c>
      <c r="F226" s="21">
        <v>5.2</v>
      </c>
    </row>
    <row r="227" spans="1:6" ht="12.75">
      <c r="A227" s="1" t="s">
        <v>308</v>
      </c>
      <c r="B227" s="20">
        <v>9948.92333917358</v>
      </c>
      <c r="C227" s="20"/>
      <c r="D227" s="20">
        <v>11222.9317416801</v>
      </c>
      <c r="F227" s="21">
        <v>5.2</v>
      </c>
    </row>
    <row r="228" spans="1:6" ht="12.75">
      <c r="A228" s="1" t="s">
        <v>309</v>
      </c>
      <c r="B228" s="20">
        <v>10030.7100850887</v>
      </c>
      <c r="C228" s="20"/>
      <c r="D228" s="20">
        <v>11360.9710221313</v>
      </c>
      <c r="F228" s="21">
        <v>5.2</v>
      </c>
    </row>
    <row r="229" spans="1:6" ht="12.75">
      <c r="A229" s="1" t="s">
        <v>310</v>
      </c>
      <c r="B229" s="20">
        <v>10109.3624847019</v>
      </c>
      <c r="C229" s="20"/>
      <c r="D229" s="20">
        <v>11489.7075565545</v>
      </c>
      <c r="F229" s="21">
        <v>5.2</v>
      </c>
    </row>
    <row r="230" spans="1:6" ht="12.75">
      <c r="A230" s="1" t="s">
        <v>311</v>
      </c>
      <c r="B230" s="20">
        <v>10186.4983466804</v>
      </c>
      <c r="C230" s="20"/>
      <c r="D230" s="20">
        <v>11622.7170642612</v>
      </c>
      <c r="F230" s="21">
        <v>5.2</v>
      </c>
    </row>
    <row r="231" spans="1:6" ht="12.75">
      <c r="A231" s="1" t="s">
        <v>312</v>
      </c>
      <c r="B231" s="20">
        <v>10261.7109137271</v>
      </c>
      <c r="C231" s="20"/>
      <c r="D231" s="20">
        <v>11769.9258119053</v>
      </c>
      <c r="F231" s="21">
        <v>5.2</v>
      </c>
    </row>
    <row r="232" spans="1:6" ht="12.75">
      <c r="A232" s="1" t="s">
        <v>313</v>
      </c>
      <c r="B232" s="20">
        <v>10334.4754003409</v>
      </c>
      <c r="C232" s="20"/>
      <c r="D232" s="20">
        <v>11892.5184296634</v>
      </c>
      <c r="F232" s="21">
        <v>5.2</v>
      </c>
    </row>
    <row r="233" spans="1:6" ht="12.75">
      <c r="A233" s="1" t="s">
        <v>314</v>
      </c>
      <c r="B233" s="20">
        <v>10409.938820872</v>
      </c>
      <c r="C233" s="20"/>
      <c r="D233" s="20">
        <v>12051.9116058349</v>
      </c>
      <c r="F233" s="21">
        <v>5.2</v>
      </c>
    </row>
    <row r="234" spans="1:6" ht="12.75">
      <c r="A234" s="1" t="s">
        <v>315</v>
      </c>
      <c r="B234" s="20">
        <v>10486.4159895675</v>
      </c>
      <c r="C234" s="20"/>
      <c r="D234" s="20">
        <v>12200.6746234236</v>
      </c>
      <c r="F234" s="21">
        <v>5.2</v>
      </c>
    </row>
    <row r="235" spans="1:6" ht="12.75">
      <c r="A235" s="1" t="s">
        <v>316</v>
      </c>
      <c r="B235" s="20">
        <v>10564.191898989</v>
      </c>
      <c r="C235" s="20"/>
      <c r="D235" s="20">
        <v>12350.942973923</v>
      </c>
      <c r="F235" s="21">
        <v>5.2</v>
      </c>
    </row>
    <row r="236" spans="1:6" ht="12.75">
      <c r="A236" s="1" t="s">
        <v>317</v>
      </c>
      <c r="B236" s="20">
        <v>10643.5528596098</v>
      </c>
      <c r="C236" s="20"/>
      <c r="D236" s="20">
        <v>12511.8641614621</v>
      </c>
      <c r="F236" s="21">
        <v>5.2</v>
      </c>
    </row>
    <row r="237" spans="1:6" ht="12.75">
      <c r="A237" s="1" t="s">
        <v>318</v>
      </c>
      <c r="B237" s="20">
        <v>10722.9664517053</v>
      </c>
      <c r="C237" s="20"/>
      <c r="D237" s="20">
        <v>12668.6996402565</v>
      </c>
      <c r="F237" s="21">
        <v>5.2</v>
      </c>
    </row>
    <row r="238" spans="1:6" ht="12.75">
      <c r="A238" s="1" t="s">
        <v>319</v>
      </c>
      <c r="B238" s="20">
        <v>10802.7993592789</v>
      </c>
      <c r="C238" s="20"/>
      <c r="D238" s="20">
        <v>12828.1185800225</v>
      </c>
      <c r="F238" s="21">
        <v>5.2</v>
      </c>
    </row>
    <row r="239" spans="1:6" ht="12.75">
      <c r="A239" s="1" t="s">
        <v>320</v>
      </c>
      <c r="B239" s="20">
        <v>10882.6965695038</v>
      </c>
      <c r="C239" s="20"/>
      <c r="D239" s="20">
        <v>12989.1365772234</v>
      </c>
      <c r="F239" s="21">
        <v>5.2</v>
      </c>
    </row>
    <row r="240" spans="1:6" ht="12.75">
      <c r="A240" s="1" t="s">
        <v>321</v>
      </c>
      <c r="B240" s="20">
        <v>10962.9725186716</v>
      </c>
      <c r="C240" s="20"/>
      <c r="D240" s="20">
        <v>13159.6123558262</v>
      </c>
      <c r="F240" s="21">
        <v>5.2</v>
      </c>
    </row>
    <row r="241" spans="1:6" ht="12.75">
      <c r="A241" s="1" t="s">
        <v>322</v>
      </c>
      <c r="B241" s="20">
        <v>11043.1985342307</v>
      </c>
      <c r="C241" s="20"/>
      <c r="D241" s="20">
        <v>13325.9358246901</v>
      </c>
      <c r="F241" s="21">
        <v>5.2</v>
      </c>
    </row>
    <row r="242" spans="1:6" ht="12.75">
      <c r="A242" s="1" t="s">
        <v>323</v>
      </c>
      <c r="B242" s="20">
        <v>11123.5492975545</v>
      </c>
      <c r="C242" s="20"/>
      <c r="D242" s="20">
        <v>13493.277334155</v>
      </c>
      <c r="F242" s="21">
        <v>5.2</v>
      </c>
    </row>
    <row r="243" spans="1:6" ht="12.75">
      <c r="A243" s="1" t="s">
        <v>324</v>
      </c>
      <c r="B243" s="20">
        <v>11204.1324460646</v>
      </c>
      <c r="C243" s="20"/>
      <c r="D243" s="20">
        <v>13659.855603266</v>
      </c>
      <c r="F243" s="21">
        <v>5.2</v>
      </c>
    </row>
    <row r="244" spans="1:6" ht="12.75">
      <c r="A244" s="1" t="s">
        <v>325</v>
      </c>
      <c r="B244" s="20">
        <v>11284.8724545401</v>
      </c>
      <c r="C244" s="20"/>
      <c r="D244" s="20">
        <v>13844.4031170345</v>
      </c>
      <c r="F244" s="21">
        <v>5.2</v>
      </c>
    </row>
    <row r="245" spans="1:6" ht="12.75">
      <c r="A245" s="1" t="s">
        <v>326</v>
      </c>
      <c r="B245" s="20">
        <v>11365.8777436428</v>
      </c>
      <c r="C245" s="20"/>
      <c r="D245" s="20">
        <v>14018.6362791697</v>
      </c>
      <c r="F245" s="21">
        <v>5.2</v>
      </c>
    </row>
    <row r="246" spans="1:6" ht="12.75">
      <c r="A246" s="1" t="s">
        <v>327</v>
      </c>
      <c r="B246" s="20">
        <v>11447.1599234863</v>
      </c>
      <c r="C246" s="20"/>
      <c r="D246" s="20">
        <v>14194.3264627844</v>
      </c>
      <c r="F246" s="21">
        <v>5.2</v>
      </c>
    </row>
    <row r="247" spans="1:6" ht="12.75">
      <c r="A247" s="1" t="s">
        <v>328</v>
      </c>
      <c r="B247" s="20">
        <v>11528.8354365412</v>
      </c>
      <c r="C247" s="20"/>
      <c r="D247" s="20">
        <v>14365.8516081783</v>
      </c>
      <c r="F247" s="21">
        <v>5.2</v>
      </c>
    </row>
    <row r="248" spans="1:6" ht="12.75">
      <c r="A248" s="1" t="s">
        <v>329</v>
      </c>
      <c r="B248" s="20">
        <v>11610.5663315947</v>
      </c>
      <c r="C248" s="20"/>
      <c r="D248" s="20">
        <v>14555.8797763763</v>
      </c>
      <c r="F248" s="21">
        <v>5.2</v>
      </c>
    </row>
    <row r="249" spans="1:6" ht="12.75">
      <c r="A249" s="1" t="s">
        <v>330</v>
      </c>
      <c r="B249" s="20">
        <v>11691.6650386423</v>
      </c>
      <c r="C249" s="20"/>
      <c r="D249" s="20">
        <v>14735.4862009481</v>
      </c>
      <c r="F249" s="21">
        <v>5.2</v>
      </c>
    </row>
    <row r="250" spans="1:6" ht="12.75">
      <c r="A250" s="1" t="s">
        <v>331</v>
      </c>
      <c r="B250" s="20">
        <v>11771.887155293</v>
      </c>
      <c r="C250" s="20"/>
      <c r="D250" s="20">
        <v>14916.0470713834</v>
      </c>
      <c r="F250" s="21">
        <v>5.2</v>
      </c>
    </row>
    <row r="251" spans="1:6" ht="12.75">
      <c r="A251" s="1" t="s">
        <v>332</v>
      </c>
      <c r="B251" s="20">
        <v>11851.3872959593</v>
      </c>
      <c r="C251" s="20"/>
      <c r="D251" s="20">
        <v>15092.7753378234</v>
      </c>
      <c r="F251" s="21">
        <v>5.2</v>
      </c>
    </row>
    <row r="252" spans="1:6" ht="12.75">
      <c r="A252" s="1" t="s">
        <v>333</v>
      </c>
      <c r="B252" s="20">
        <v>11930.2577543702</v>
      </c>
      <c r="C252" s="20"/>
      <c r="D252" s="20">
        <v>15285.0172393678</v>
      </c>
      <c r="F252" s="21">
        <v>5.2</v>
      </c>
    </row>
    <row r="253" spans="1:6" ht="12.75">
      <c r="A253" s="1" t="s">
        <v>334</v>
      </c>
      <c r="B253" s="20">
        <v>12008.8483007709</v>
      </c>
      <c r="C253" s="20"/>
      <c r="D253" s="20">
        <v>15469.8734730182</v>
      </c>
      <c r="F253" s="21">
        <v>5.2</v>
      </c>
    </row>
    <row r="254" spans="1:6" ht="12.75">
      <c r="A254" s="1" t="s">
        <v>335</v>
      </c>
      <c r="B254" s="20">
        <v>12087.2532100031</v>
      </c>
      <c r="C254" s="20"/>
      <c r="D254" s="20">
        <v>15653.6972384942</v>
      </c>
      <c r="F254" s="21">
        <v>5.2</v>
      </c>
    </row>
    <row r="255" spans="1:6" ht="12.75">
      <c r="A255" s="1" t="s">
        <v>336</v>
      </c>
      <c r="B255" s="20">
        <v>12165.6252002781</v>
      </c>
      <c r="C255" s="20"/>
      <c r="D255" s="20">
        <v>15829.898012398</v>
      </c>
      <c r="F255" s="21">
        <v>5.2</v>
      </c>
    </row>
    <row r="256" spans="1:6" ht="12.75">
      <c r="A256" s="1" t="s">
        <v>337</v>
      </c>
      <c r="B256" s="20">
        <v>12244.1404404625</v>
      </c>
      <c r="C256" s="20"/>
      <c r="D256" s="20">
        <v>16026.8878557873</v>
      </c>
      <c r="F256" s="21">
        <v>5.2</v>
      </c>
    </row>
    <row r="257" spans="1:6" ht="12.75">
      <c r="A257" s="1" t="s">
        <v>338</v>
      </c>
      <c r="B257" s="20">
        <v>12322.955865813</v>
      </c>
      <c r="C257" s="20"/>
      <c r="D257" s="20">
        <v>16217.8864607117</v>
      </c>
      <c r="F257" s="21">
        <v>5.2</v>
      </c>
    </row>
    <row r="258" spans="1:6" ht="12.75">
      <c r="A258" s="1" t="s">
        <v>339</v>
      </c>
      <c r="B258" s="20">
        <v>12402.2321063529</v>
      </c>
      <c r="C258" s="20"/>
      <c r="D258" s="20">
        <v>16410.7586976244</v>
      </c>
      <c r="F258" s="21">
        <v>5.2</v>
      </c>
    </row>
    <row r="259" spans="1:6" ht="12.75">
      <c r="A259" s="1" t="s">
        <v>340</v>
      </c>
      <c r="B259" s="20">
        <v>12482.1144668683</v>
      </c>
      <c r="C259" s="20"/>
      <c r="D259" s="20">
        <v>16591.5645222641</v>
      </c>
      <c r="F259" s="21">
        <v>5.2</v>
      </c>
    </row>
    <row r="260" spans="1:6" ht="12.75">
      <c r="A260" s="1" t="s">
        <v>341</v>
      </c>
      <c r="B260" s="20">
        <v>12562.8886844145</v>
      </c>
      <c r="C260" s="20"/>
      <c r="D260" s="20">
        <v>16804.155889145</v>
      </c>
      <c r="F260" s="21">
        <v>5.2</v>
      </c>
    </row>
    <row r="261" spans="1:6" ht="12.75">
      <c r="A261" s="1" t="s">
        <v>342</v>
      </c>
      <c r="B261" s="20">
        <v>12644.3651154363</v>
      </c>
      <c r="C261" s="20"/>
      <c r="D261" s="20">
        <v>17002.389804001</v>
      </c>
      <c r="F261" s="21">
        <v>5.2</v>
      </c>
    </row>
    <row r="262" spans="1:6" ht="12.75">
      <c r="A262" s="1" t="s">
        <v>343</v>
      </c>
      <c r="B262" s="20">
        <v>12726.7852091749</v>
      </c>
      <c r="C262" s="20"/>
      <c r="D262" s="20">
        <v>17204.3166973803</v>
      </c>
      <c r="F262" s="21">
        <v>5.2</v>
      </c>
    </row>
    <row r="263" spans="1:6" ht="12.75">
      <c r="A263" s="1" t="s">
        <v>344</v>
      </c>
      <c r="B263" s="20">
        <v>12810.0485736261</v>
      </c>
      <c r="C263" s="20"/>
      <c r="D263" s="20">
        <v>17404.2145564378</v>
      </c>
      <c r="F263" s="21">
        <v>5.2</v>
      </c>
    </row>
    <row r="264" spans="1:6" ht="12.75">
      <c r="A264" s="1" t="s">
        <v>345</v>
      </c>
      <c r="B264" s="20">
        <v>12893.7801972482</v>
      </c>
      <c r="C264" s="20"/>
      <c r="D264" s="20">
        <v>17625.2504731366</v>
      </c>
      <c r="F264" s="21">
        <v>5.2</v>
      </c>
    </row>
    <row r="265" spans="1:6" ht="12.75">
      <c r="A265" s="1" t="s">
        <v>346</v>
      </c>
      <c r="B265" s="20">
        <v>12976.5399328703</v>
      </c>
      <c r="C265" s="20"/>
      <c r="D265" s="20">
        <v>17834.7931056071</v>
      </c>
      <c r="F265" s="21">
        <v>5.2</v>
      </c>
    </row>
    <row r="266" spans="1:6" ht="12.75">
      <c r="A266" s="1" t="s">
        <v>347</v>
      </c>
      <c r="B266" s="20">
        <v>13058.9433313225</v>
      </c>
      <c r="C266" s="20"/>
      <c r="D266" s="20">
        <v>18047.2377991168</v>
      </c>
      <c r="F266" s="21">
        <v>5.2</v>
      </c>
    </row>
    <row r="267" spans="1:6" ht="12.75">
      <c r="A267" s="1" t="s">
        <v>348</v>
      </c>
      <c r="B267" s="20">
        <v>13141.0418744424</v>
      </c>
      <c r="C267" s="20"/>
      <c r="D267" s="20">
        <v>18261.5498349742</v>
      </c>
      <c r="F267" s="21">
        <v>5.2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</dc:creator>
  <cp:keywords/>
  <dc:description/>
  <cp:lastModifiedBy>BOBSH</cp:lastModifiedBy>
  <cp:lastPrinted>2002-12-11T17:17:07Z</cp:lastPrinted>
  <dcterms:created xsi:type="dcterms:W3CDTF">2002-08-15T17:23:05Z</dcterms:created>
  <dcterms:modified xsi:type="dcterms:W3CDTF">2021-01-05T22:46:27Z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